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dyfarmerinvestingca-my.sharepoint.com/personal/grant_greedyfarmerinvesting_ca/Documents/Documents/personal/GFI/COMPARE/"/>
    </mc:Choice>
  </mc:AlternateContent>
  <xr:revisionPtr revIDLastSave="41" documentId="14_{F7779384-77F5-4DF1-A40E-8AEA7B58734A}" xr6:coauthVersionLast="47" xr6:coauthVersionMax="47" xr10:uidLastSave="{28C7FAAA-D82C-4DCD-A46C-20488E10D446}"/>
  <bookViews>
    <workbookView xWindow="-90" yWindow="-90" windowWidth="19380" windowHeight="11580" xr2:uid="{EC4B0A47-4FFE-46FF-A1C7-D814C976B7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1" l="1"/>
  <c r="X22" i="1"/>
  <c r="W22" i="1"/>
  <c r="V22" i="1"/>
  <c r="U22" i="1"/>
  <c r="X23" i="1"/>
  <c r="W23" i="1"/>
  <c r="V23" i="1"/>
  <c r="U23" i="1"/>
  <c r="O22" i="1"/>
  <c r="N22" i="1"/>
  <c r="L22" i="1"/>
  <c r="K22" i="1"/>
  <c r="J22" i="1"/>
  <c r="I22" i="1"/>
  <c r="H22" i="1"/>
  <c r="G22" i="1"/>
  <c r="F22" i="1"/>
  <c r="C22" i="1"/>
  <c r="O23" i="1"/>
  <c r="N23" i="1"/>
  <c r="L23" i="1"/>
  <c r="K23" i="1"/>
  <c r="J23" i="1"/>
  <c r="I23" i="1"/>
  <c r="H23" i="1"/>
  <c r="G23" i="1"/>
  <c r="F23" i="1"/>
  <c r="C23" i="1"/>
  <c r="AB23" i="1"/>
  <c r="AB22" i="1"/>
  <c r="AB21" i="1"/>
  <c r="Y21" i="1"/>
  <c r="X21" i="1"/>
  <c r="W21" i="1"/>
  <c r="V21" i="1"/>
  <c r="U21" i="1"/>
  <c r="T21" i="1"/>
  <c r="S21" i="1"/>
  <c r="R21" i="1"/>
  <c r="O21" i="1"/>
  <c r="N21" i="1"/>
  <c r="M21" i="1"/>
  <c r="L21" i="1"/>
  <c r="K21" i="1"/>
  <c r="J21" i="1"/>
  <c r="I21" i="1"/>
  <c r="H21" i="1"/>
  <c r="G21" i="1"/>
  <c r="F21" i="1"/>
  <c r="Z20" i="1"/>
  <c r="Y20" i="1"/>
  <c r="X20" i="1"/>
  <c r="W20" i="1"/>
  <c r="V20" i="1"/>
  <c r="U20" i="1"/>
  <c r="T20" i="1"/>
  <c r="S20" i="1"/>
  <c r="R20" i="1"/>
  <c r="O20" i="1"/>
  <c r="N20" i="1"/>
  <c r="M20" i="1"/>
  <c r="L20" i="1"/>
  <c r="K20" i="1"/>
  <c r="J20" i="1"/>
  <c r="I20" i="1"/>
  <c r="H20" i="1"/>
  <c r="G20" i="1"/>
  <c r="F20" i="1"/>
  <c r="Y19" i="1"/>
  <c r="X19" i="1"/>
  <c r="W19" i="1"/>
  <c r="V19" i="1"/>
  <c r="U19" i="1"/>
  <c r="T19" i="1"/>
  <c r="S19" i="1"/>
  <c r="R19" i="1"/>
  <c r="O19" i="1"/>
  <c r="N19" i="1"/>
  <c r="M19" i="1"/>
  <c r="L19" i="1"/>
  <c r="K19" i="1"/>
  <c r="J19" i="1"/>
  <c r="I19" i="1"/>
  <c r="H19" i="1"/>
  <c r="G19" i="1"/>
  <c r="F19" i="1"/>
  <c r="E21" i="1"/>
  <c r="E20" i="1"/>
  <c r="E19" i="1"/>
  <c r="C21" i="1"/>
  <c r="C20" i="1"/>
  <c r="C19" i="1"/>
</calcChain>
</file>

<file path=xl/sharedStrings.xml><?xml version="1.0" encoding="utf-8"?>
<sst xmlns="http://schemas.openxmlformats.org/spreadsheetml/2006/main" count="150" uniqueCount="104">
  <si>
    <t>Greedy Farmer Investing - Detailed Comparison</t>
  </si>
  <si>
    <t>Worldwide</t>
  </si>
  <si>
    <t>CDN DLR</t>
  </si>
  <si>
    <t>Cdn</t>
  </si>
  <si>
    <t>GROWER</t>
  </si>
  <si>
    <t>RETIRED</t>
  </si>
  <si>
    <t>ETF in Cdn.</t>
  </si>
  <si>
    <t>ETF in U.S.</t>
  </si>
  <si>
    <t>vs</t>
  </si>
  <si>
    <t>Mawer</t>
  </si>
  <si>
    <t>Consum</t>
  </si>
  <si>
    <t>Portfolio</t>
  </si>
  <si>
    <t xml:space="preserve"> </t>
  </si>
  <si>
    <t xml:space="preserve">    Benchmarks</t>
  </si>
  <si>
    <t>Dollars</t>
  </si>
  <si>
    <t>U.S. $</t>
  </si>
  <si>
    <t>Steady-</t>
  </si>
  <si>
    <t>Gbl Bal</t>
  </si>
  <si>
    <t>Mawer-Global</t>
  </si>
  <si>
    <t>Intl.</t>
  </si>
  <si>
    <t xml:space="preserve">Price </t>
  </si>
  <si>
    <t>Wealth Simple Funds</t>
  </si>
  <si>
    <t>Questrade</t>
  </si>
  <si>
    <t>Steadyhand</t>
  </si>
  <si>
    <t>One</t>
  </si>
  <si>
    <t>Two</t>
  </si>
  <si>
    <t>tsx</t>
  </si>
  <si>
    <t>sp500</t>
  </si>
  <si>
    <t xml:space="preserve">Hand </t>
  </si>
  <si>
    <t>MAW130</t>
  </si>
  <si>
    <t>MAW120</t>
  </si>
  <si>
    <t>MAW102</t>
  </si>
  <si>
    <t>Index %</t>
  </si>
  <si>
    <t xml:space="preserve">Growth </t>
  </si>
  <si>
    <t xml:space="preserve">Balanced </t>
  </si>
  <si>
    <t>Conservative</t>
  </si>
  <si>
    <t>Aggressive</t>
  </si>
  <si>
    <t>Income</t>
  </si>
  <si>
    <t>Global</t>
  </si>
  <si>
    <t>dividends included</t>
  </si>
  <si>
    <t>Nasdq</t>
  </si>
  <si>
    <t>xwd</t>
  </si>
  <si>
    <t>VT</t>
  </si>
  <si>
    <t>Founders</t>
  </si>
  <si>
    <t>(inflation)</t>
  </si>
  <si>
    <t>Cdn Dollar vs</t>
  </si>
  <si>
    <t>Annualized</t>
  </si>
  <si>
    <t>1 year</t>
  </si>
  <si>
    <t>3 year</t>
  </si>
  <si>
    <t>4 year</t>
  </si>
  <si>
    <t>5 year</t>
  </si>
  <si>
    <t>8 year</t>
  </si>
  <si>
    <t>Notes:</t>
  </si>
  <si>
    <t>*</t>
  </si>
  <si>
    <t>LEGEND FOR SECONDARY SYMBOLS</t>
  </si>
  <si>
    <t>Symbol</t>
  </si>
  <si>
    <t>The accuracy and completeness of the above information is not guaranteed.  Visit the site of named funds to verify.</t>
  </si>
  <si>
    <t>iShares - Morgan Stanley Country Index - Japan ETF - in U.S. $</t>
  </si>
  <si>
    <t>EWJ</t>
  </si>
  <si>
    <t xml:space="preserve">            None of the returns include tax implications.</t>
  </si>
  <si>
    <t>iShares - Core Canadian Bond Universe Index ETF - Cdn $</t>
  </si>
  <si>
    <t>XBB</t>
  </si>
  <si>
    <t xml:space="preserve">            U.S. dividends are fully taxed in a TFSA (not taxed in an RRSP as a result of a tax treaty)</t>
  </si>
  <si>
    <t>iShares - Core Canadian Short Term Bond Index ETF - Cdn $</t>
  </si>
  <si>
    <t>XSB</t>
  </si>
  <si>
    <t xml:space="preserve">            Eligible dividends issued by Canadian Corporations receive preferential tax treatment when part of Canadian Income.</t>
  </si>
  <si>
    <t>iShares - Core Canadian Long Term Bond Index ETF - Cdn. $</t>
  </si>
  <si>
    <t>XLB</t>
  </si>
  <si>
    <t xml:space="preserve">            Realized Capital Gains are generally included into income at 50% of the gain.</t>
  </si>
  <si>
    <t>Mawer Global Neutral Balanced Fund</t>
  </si>
  <si>
    <t>MAW104</t>
  </si>
  <si>
    <t>Vanguard Growth ETF World portfolio - Cdn $</t>
  </si>
  <si>
    <t>VGRO</t>
  </si>
  <si>
    <t>Vanguard Balanced ETF World portfolio - Cdn $</t>
  </si>
  <si>
    <t>VBAL</t>
  </si>
  <si>
    <t>SECONDARY</t>
  </si>
  <si>
    <t>Vanguard Conservative ETF World portfolio - Cdn $</t>
  </si>
  <si>
    <t>VCNS</t>
  </si>
  <si>
    <t>SYMBOLS</t>
  </si>
  <si>
    <t>Vanguard U.S. Large Cap. Growth Company Index ETF Cdn. $</t>
  </si>
  <si>
    <t>VUN</t>
  </si>
  <si>
    <t>LWF017</t>
  </si>
  <si>
    <t>TDB965</t>
  </si>
  <si>
    <t>TPE</t>
  </si>
  <si>
    <t>Leith Wheeler Income Advantage Fund Cdn. $</t>
  </si>
  <si>
    <t>TD Balanced Index Cdn. $</t>
  </si>
  <si>
    <t>TD International Equity Index (non Canada) Cdn. $</t>
  </si>
  <si>
    <t xml:space="preserve">            GFI, TSX, SP500 returns include dividends and interest (TSX and S&amp;P 500 ytd returns do not include dividends)</t>
  </si>
  <si>
    <t xml:space="preserve">            Seek tax advice from an accountant or tax professional to understand tax implications of any investing actions you take.</t>
  </si>
  <si>
    <t>IGI1667</t>
  </si>
  <si>
    <t>10 Year</t>
  </si>
  <si>
    <t>9 Year</t>
  </si>
  <si>
    <t>9 year</t>
  </si>
  <si>
    <t>Full Year</t>
  </si>
  <si>
    <t>YTD Q2</t>
  </si>
  <si>
    <t>2021 ytd Q2</t>
  </si>
  <si>
    <t>Annualized - To The End of 2020</t>
  </si>
  <si>
    <r>
      <t xml:space="preserve">* </t>
    </r>
    <r>
      <rPr>
        <sz val="11"/>
        <color rgb="FFFF0000"/>
        <rFont val="Calibri"/>
        <family val="2"/>
      </rPr>
      <t>YTD  to end of June 2021</t>
    </r>
    <r>
      <rPr>
        <sz val="11"/>
        <color theme="1"/>
        <rFont val="Calibri"/>
        <family val="2"/>
      </rPr>
      <t xml:space="preserve"> - benchmark results do not include dividends.</t>
    </r>
  </si>
  <si>
    <t>To end of JULY - WealthSimp</t>
  </si>
  <si>
    <t>To end of JULY - for Questrade.</t>
  </si>
  <si>
    <t>headline</t>
  </si>
  <si>
    <t>common</t>
  </si>
  <si>
    <t xml:space="preserve">trim </t>
  </si>
  <si>
    <t>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</si>
</sst>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FFFF"/>
      <name val="Calibri"/>
      <family val="2"/>
    </font>
    <font>
      <sz val="16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u/>
      <sz val="14"/>
      <color rgb="FFFFFFFF"/>
      <name val="Calibri"/>
      <family val="2"/>
    </font>
    <font>
      <b/>
      <u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b/>
      <u/>
      <sz val="14"/>
      <name val="Calibri"/>
      <family val="2"/>
    </font>
    <font>
      <b/>
      <u/>
      <sz val="11"/>
      <name val="Calibri"/>
      <family val="2"/>
    </font>
    <font>
      <sz val="14"/>
      <name val="Calibri"/>
      <family val="2"/>
    </font>
    <font>
      <sz val="11"/>
      <color rgb="FF474747"/>
      <name val="Arial"/>
      <family val="2"/>
    </font>
    <font>
      <b/>
      <u/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9CC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E7FFE7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4" fillId="4" borderId="1" xfId="0" applyFont="1" applyFill="1" applyBorder="1"/>
    <xf numFmtId="0" fontId="5" fillId="4" borderId="0" xfId="0" applyFont="1" applyFill="1"/>
    <xf numFmtId="0" fontId="5" fillId="4" borderId="2" xfId="0" applyFont="1" applyFill="1" applyBorder="1"/>
    <xf numFmtId="0" fontId="5" fillId="5" borderId="0" xfId="0" applyFont="1" applyFill="1"/>
    <xf numFmtId="0" fontId="4" fillId="4" borderId="2" xfId="0" applyFont="1" applyFill="1" applyBorder="1"/>
    <xf numFmtId="0" fontId="4" fillId="4" borderId="0" xfId="0" applyFont="1" applyFill="1"/>
    <xf numFmtId="0" fontId="4" fillId="6" borderId="0" xfId="0" applyFont="1" applyFill="1"/>
    <xf numFmtId="0" fontId="4" fillId="5" borderId="0" xfId="0" applyFont="1" applyFill="1"/>
    <xf numFmtId="0" fontId="6" fillId="3" borderId="3" xfId="0" applyFont="1" applyFill="1" applyBorder="1"/>
    <xf numFmtId="0" fontId="6" fillId="3" borderId="0" xfId="0" applyFont="1" applyFill="1"/>
    <xf numFmtId="0" fontId="4" fillId="3" borderId="0" xfId="0" applyFont="1" applyFill="1"/>
    <xf numFmtId="0" fontId="4" fillId="2" borderId="0" xfId="0" applyFont="1" applyFill="1"/>
    <xf numFmtId="0" fontId="4" fillId="4" borderId="3" xfId="0" applyFont="1" applyFill="1" applyBorder="1"/>
    <xf numFmtId="0" fontId="5" fillId="4" borderId="4" xfId="0" applyFont="1" applyFill="1" applyBorder="1"/>
    <xf numFmtId="0" fontId="4" fillId="4" borderId="4" xfId="0" applyFont="1" applyFill="1" applyBorder="1"/>
    <xf numFmtId="0" fontId="7" fillId="5" borderId="0" xfId="0" applyFont="1" applyFill="1"/>
    <xf numFmtId="0" fontId="7" fillId="2" borderId="3" xfId="0" applyFont="1" applyFill="1" applyBorder="1"/>
    <xf numFmtId="0" fontId="7" fillId="2" borderId="0" xfId="0" applyFont="1" applyFill="1"/>
    <xf numFmtId="0" fontId="5" fillId="4" borderId="3" xfId="0" applyFont="1" applyFill="1" applyBorder="1"/>
    <xf numFmtId="0" fontId="8" fillId="4" borderId="4" xfId="0" applyFont="1" applyFill="1" applyBorder="1"/>
    <xf numFmtId="0" fontId="9" fillId="4" borderId="0" xfId="0" applyFont="1" applyFill="1"/>
    <xf numFmtId="164" fontId="7" fillId="2" borderId="3" xfId="1" applyNumberFormat="1" applyFont="1" applyFill="1" applyBorder="1"/>
    <xf numFmtId="164" fontId="7" fillId="2" borderId="0" xfId="1" applyNumberFormat="1" applyFont="1" applyFill="1" applyBorder="1"/>
    <xf numFmtId="0" fontId="5" fillId="6" borderId="0" xfId="0" applyFont="1" applyFill="1"/>
    <xf numFmtId="0" fontId="7" fillId="5" borderId="5" xfId="0" applyFont="1" applyFill="1" applyBorder="1"/>
    <xf numFmtId="0" fontId="11" fillId="7" borderId="6" xfId="0" applyFont="1" applyFill="1" applyBorder="1"/>
    <xf numFmtId="0" fontId="4" fillId="7" borderId="5" xfId="0" applyFont="1" applyFill="1" applyBorder="1"/>
    <xf numFmtId="0" fontId="11" fillId="7" borderId="5" xfId="0" applyFont="1" applyFill="1" applyBorder="1"/>
    <xf numFmtId="0" fontId="11" fillId="7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12" fillId="5" borderId="0" xfId="0" applyFont="1" applyFill="1"/>
    <xf numFmtId="164" fontId="12" fillId="2" borderId="3" xfId="1" applyNumberFormat="1" applyFont="1" applyFill="1" applyBorder="1"/>
    <xf numFmtId="164" fontId="12" fillId="2" borderId="0" xfId="1" applyNumberFormat="1" applyFont="1" applyFill="1" applyBorder="1"/>
    <xf numFmtId="164" fontId="10" fillId="0" borderId="0" xfId="1" applyNumberFormat="1" applyFont="1" applyFill="1" applyBorder="1"/>
    <xf numFmtId="164" fontId="8" fillId="5" borderId="0" xfId="1" applyNumberFormat="1" applyFont="1" applyFill="1" applyBorder="1"/>
    <xf numFmtId="0" fontId="4" fillId="0" borderId="0" xfId="0" applyFont="1"/>
    <xf numFmtId="0" fontId="4" fillId="5" borderId="4" xfId="0" applyFont="1" applyFill="1" applyBorder="1"/>
    <xf numFmtId="0" fontId="4" fillId="0" borderId="3" xfId="0" applyFont="1" applyBorder="1"/>
    <xf numFmtId="164" fontId="10" fillId="0" borderId="3" xfId="1" applyNumberFormat="1" applyFont="1" applyFill="1" applyBorder="1"/>
    <xf numFmtId="164" fontId="13" fillId="5" borderId="0" xfId="1" applyNumberFormat="1" applyFont="1" applyFill="1" applyBorder="1"/>
    <xf numFmtId="164" fontId="14" fillId="0" borderId="0" xfId="1" applyNumberFormat="1" applyFont="1" applyFill="1" applyBorder="1"/>
    <xf numFmtId="164" fontId="14" fillId="0" borderId="3" xfId="1" applyNumberFormat="1" applyFont="1" applyFill="1" applyBorder="1"/>
    <xf numFmtId="164" fontId="15" fillId="0" borderId="0" xfId="1" applyNumberFormat="1" applyFont="1" applyFill="1" applyBorder="1"/>
    <xf numFmtId="0" fontId="14" fillId="0" borderId="0" xfId="0" applyFont="1"/>
    <xf numFmtId="164" fontId="15" fillId="0" borderId="3" xfId="1" applyNumberFormat="1" applyFont="1" applyFill="1" applyBorder="1"/>
    <xf numFmtId="0" fontId="14" fillId="6" borderId="0" xfId="0" applyFont="1" applyFill="1"/>
    <xf numFmtId="164" fontId="10" fillId="6" borderId="0" xfId="1" applyNumberFormat="1" applyFont="1" applyFill="1" applyBorder="1"/>
    <xf numFmtId="0" fontId="12" fillId="6" borderId="0" xfId="0" applyFont="1" applyFill="1"/>
    <xf numFmtId="0" fontId="16" fillId="5" borderId="10" xfId="0" applyFont="1" applyFill="1" applyBorder="1"/>
    <xf numFmtId="164" fontId="16" fillId="5" borderId="11" xfId="1" applyNumberFormat="1" applyFont="1" applyFill="1" applyBorder="1"/>
    <xf numFmtId="164" fontId="16" fillId="5" borderId="10" xfId="1" applyNumberFormat="1" applyFont="1" applyFill="1" applyBorder="1"/>
    <xf numFmtId="164" fontId="14" fillId="5" borderId="10" xfId="1" applyNumberFormat="1" applyFont="1" applyFill="1" applyBorder="1"/>
    <xf numFmtId="164" fontId="13" fillId="5" borderId="10" xfId="1" applyNumberFormat="1" applyFont="1" applyFill="1" applyBorder="1"/>
    <xf numFmtId="164" fontId="10" fillId="5" borderId="10" xfId="1" applyNumberFormat="1" applyFont="1" applyFill="1" applyBorder="1"/>
    <xf numFmtId="0" fontId="14" fillId="5" borderId="10" xfId="0" applyFont="1" applyFill="1" applyBorder="1"/>
    <xf numFmtId="0" fontId="14" fillId="5" borderId="12" xfId="0" applyFont="1" applyFill="1" applyBorder="1"/>
    <xf numFmtId="164" fontId="14" fillId="5" borderId="11" xfId="1" applyNumberFormat="1" applyFont="1" applyFill="1" applyBorder="1"/>
    <xf numFmtId="0" fontId="14" fillId="5" borderId="11" xfId="0" applyFont="1" applyFill="1" applyBorder="1"/>
    <xf numFmtId="16" fontId="12" fillId="7" borderId="0" xfId="0" applyNumberFormat="1" applyFont="1" applyFill="1"/>
    <xf numFmtId="0" fontId="12" fillId="5" borderId="13" xfId="0" applyFont="1" applyFill="1" applyBorder="1"/>
    <xf numFmtId="164" fontId="12" fillId="7" borderId="8" xfId="1" applyNumberFormat="1" applyFont="1" applyFill="1" applyBorder="1"/>
    <xf numFmtId="0" fontId="12" fillId="7" borderId="13" xfId="0" applyFont="1" applyFill="1" applyBorder="1"/>
    <xf numFmtId="164" fontId="12" fillId="7" borderId="13" xfId="1" applyNumberFormat="1" applyFont="1" applyFill="1" applyBorder="1"/>
    <xf numFmtId="164" fontId="10" fillId="7" borderId="13" xfId="1" applyNumberFormat="1" applyFont="1" applyFill="1" applyBorder="1"/>
    <xf numFmtId="164" fontId="8" fillId="5" borderId="13" xfId="1" applyNumberFormat="1" applyFont="1" applyFill="1" applyBorder="1"/>
    <xf numFmtId="164" fontId="10" fillId="8" borderId="13" xfId="1" applyNumberFormat="1" applyFont="1" applyFill="1" applyBorder="1"/>
    <xf numFmtId="0" fontId="4" fillId="7" borderId="13" xfId="0" applyFont="1" applyFill="1" applyBorder="1"/>
    <xf numFmtId="0" fontId="4" fillId="5" borderId="9" xfId="0" applyFont="1" applyFill="1" applyBorder="1"/>
    <xf numFmtId="164" fontId="10" fillId="7" borderId="8" xfId="1" applyNumberFormat="1" applyFont="1" applyFill="1" applyBorder="1"/>
    <xf numFmtId="0" fontId="4" fillId="7" borderId="3" xfId="0" applyFont="1" applyFill="1" applyBorder="1"/>
    <xf numFmtId="16" fontId="17" fillId="9" borderId="0" xfId="0" applyNumberFormat="1" applyFont="1" applyFill="1"/>
    <xf numFmtId="164" fontId="18" fillId="9" borderId="1" xfId="1" applyNumberFormat="1" applyFont="1" applyFill="1" applyBorder="1"/>
    <xf numFmtId="0" fontId="12" fillId="9" borderId="0" xfId="0" applyFont="1" applyFill="1"/>
    <xf numFmtId="164" fontId="18" fillId="9" borderId="0" xfId="1" applyNumberFormat="1" applyFont="1" applyFill="1" applyBorder="1"/>
    <xf numFmtId="164" fontId="20" fillId="9" borderId="0" xfId="1" applyNumberFormat="1" applyFont="1" applyFill="1" applyBorder="1"/>
    <xf numFmtId="164" fontId="20" fillId="9" borderId="3" xfId="1" applyNumberFormat="1" applyFont="1" applyFill="1" applyBorder="1"/>
    <xf numFmtId="0" fontId="5" fillId="5" borderId="4" xfId="0" applyFont="1" applyFill="1" applyBorder="1"/>
    <xf numFmtId="16" fontId="12" fillId="6" borderId="0" xfId="0" applyNumberFormat="1" applyFont="1" applyFill="1"/>
    <xf numFmtId="164" fontId="12" fillId="6" borderId="0" xfId="1" applyNumberFormat="1" applyFont="1" applyFill="1" applyBorder="1"/>
    <xf numFmtId="0" fontId="21" fillId="6" borderId="0" xfId="0" applyFont="1" applyFill="1"/>
    <xf numFmtId="165" fontId="4" fillId="6" borderId="0" xfId="0" applyNumberFormat="1" applyFont="1" applyFill="1"/>
    <xf numFmtId="0" fontId="4" fillId="6" borderId="3" xfId="0" applyFont="1" applyFill="1" applyBorder="1"/>
    <xf numFmtId="165" fontId="4" fillId="6" borderId="3" xfId="0" applyNumberFormat="1" applyFont="1" applyFill="1" applyBorder="1"/>
    <xf numFmtId="0" fontId="22" fillId="5" borderId="0" xfId="0" applyFont="1" applyFill="1"/>
    <xf numFmtId="164" fontId="22" fillId="5" borderId="0" xfId="1" applyNumberFormat="1" applyFont="1" applyFill="1" applyBorder="1"/>
    <xf numFmtId="0" fontId="23" fillId="5" borderId="0" xfId="0" applyFont="1" applyFill="1"/>
    <xf numFmtId="0" fontId="5" fillId="5" borderId="9" xfId="0" applyFont="1" applyFill="1" applyBorder="1"/>
    <xf numFmtId="0" fontId="12" fillId="2" borderId="0" xfId="0" applyFont="1" applyFill="1"/>
    <xf numFmtId="164" fontId="24" fillId="2" borderId="3" xfId="1" applyNumberFormat="1" applyFont="1" applyFill="1" applyBorder="1"/>
    <xf numFmtId="164" fontId="24" fillId="2" borderId="0" xfId="1" applyNumberFormat="1" applyFont="1" applyFill="1" applyBorder="1"/>
    <xf numFmtId="164" fontId="24" fillId="6" borderId="3" xfId="1" applyNumberFormat="1" applyFont="1" applyFill="1" applyBorder="1"/>
    <xf numFmtId="164" fontId="24" fillId="5" borderId="3" xfId="1" applyNumberFormat="1" applyFont="1" applyFill="1" applyBorder="1"/>
    <xf numFmtId="164" fontId="24" fillId="5" borderId="4" xfId="1" applyNumberFormat="1" applyFont="1" applyFill="1" applyBorder="1"/>
    <xf numFmtId="165" fontId="10" fillId="6" borderId="0" xfId="1" applyNumberFormat="1" applyFont="1" applyFill="1" applyBorder="1"/>
    <xf numFmtId="164" fontId="10" fillId="6" borderId="3" xfId="1" applyNumberFormat="1" applyFont="1" applyFill="1" applyBorder="1"/>
    <xf numFmtId="0" fontId="8" fillId="5" borderId="0" xfId="0" applyFont="1" applyFill="1"/>
    <xf numFmtId="0" fontId="4" fillId="5" borderId="13" xfId="0" applyFont="1" applyFill="1" applyBorder="1"/>
    <xf numFmtId="0" fontId="4" fillId="10" borderId="13" xfId="0" applyFont="1" applyFill="1" applyBorder="1"/>
    <xf numFmtId="0" fontId="4" fillId="10" borderId="0" xfId="0" applyFont="1" applyFill="1"/>
    <xf numFmtId="0" fontId="8" fillId="10" borderId="13" xfId="0" applyFont="1" applyFill="1" applyBorder="1"/>
    <xf numFmtId="0" fontId="4" fillId="10" borderId="10" xfId="0" applyFont="1" applyFill="1" applyBorder="1"/>
    <xf numFmtId="0" fontId="4" fillId="10" borderId="11" xfId="0" applyFont="1" applyFill="1" applyBorder="1"/>
    <xf numFmtId="0" fontId="4" fillId="0" borderId="0" xfId="0" applyFont="1" applyAlignment="1">
      <alignment horizontal="right"/>
    </xf>
    <xf numFmtId="0" fontId="5" fillId="11" borderId="0" xfId="0" applyFont="1" applyFill="1"/>
    <xf numFmtId="0" fontId="4" fillId="11" borderId="0" xfId="0" applyFont="1" applyFill="1"/>
    <xf numFmtId="0" fontId="25" fillId="0" borderId="0" xfId="0" applyFont="1"/>
    <xf numFmtId="0" fontId="8" fillId="11" borderId="0" xfId="0" applyFont="1" applyFill="1"/>
    <xf numFmtId="164" fontId="10" fillId="11" borderId="0" xfId="1" applyNumberFormat="1" applyFont="1" applyFill="1" applyBorder="1"/>
    <xf numFmtId="0" fontId="26" fillId="11" borderId="0" xfId="0" applyFont="1" applyFill="1"/>
    <xf numFmtId="0" fontId="23" fillId="11" borderId="0" xfId="0" applyFont="1" applyFill="1"/>
    <xf numFmtId="0" fontId="8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165" fontId="23" fillId="11" borderId="0" xfId="0" applyNumberFormat="1" applyFont="1" applyFill="1"/>
    <xf numFmtId="164" fontId="19" fillId="9" borderId="0" xfId="1" applyNumberFormat="1" applyFont="1" applyFill="1"/>
    <xf numFmtId="164" fontId="4" fillId="7" borderId="13" xfId="1" applyNumberFormat="1" applyFont="1" applyFill="1" applyBorder="1"/>
    <xf numFmtId="164" fontId="13" fillId="9" borderId="0" xfId="1" applyNumberFormat="1" applyFont="1" applyFill="1"/>
    <xf numFmtId="164" fontId="19" fillId="9" borderId="3" xfId="1" applyNumberFormat="1" applyFont="1" applyFill="1" applyBorder="1"/>
    <xf numFmtId="164" fontId="27" fillId="9" borderId="0" xfId="1" applyNumberFormat="1" applyFont="1" applyFill="1"/>
    <xf numFmtId="164" fontId="10" fillId="0" borderId="4" xfId="1" applyNumberFormat="1" applyFont="1" applyFill="1" applyBorder="1"/>
    <xf numFmtId="164" fontId="15" fillId="0" borderId="4" xfId="1" applyNumberFormat="1" applyFont="1" applyFill="1" applyBorder="1"/>
    <xf numFmtId="164" fontId="14" fillId="5" borderId="12" xfId="1" applyNumberFormat="1" applyFont="1" applyFill="1" applyBorder="1"/>
    <xf numFmtId="164" fontId="10" fillId="7" borderId="9" xfId="1" applyNumberFormat="1" applyFont="1" applyFill="1" applyBorder="1"/>
    <xf numFmtId="164" fontId="24" fillId="0" borderId="0" xfId="0" applyNumberFormat="1" applyFont="1"/>
    <xf numFmtId="164" fontId="16" fillId="6" borderId="3" xfId="1" applyNumberFormat="1" applyFont="1" applyFill="1" applyBorder="1"/>
    <xf numFmtId="164" fontId="24" fillId="12" borderId="3" xfId="1" applyNumberFormat="1" applyFont="1" applyFill="1" applyBorder="1"/>
    <xf numFmtId="164" fontId="16" fillId="12" borderId="3" xfId="1" applyNumberFormat="1" applyFont="1" applyFill="1" applyBorder="1"/>
    <xf numFmtId="164" fontId="16" fillId="5" borderId="4" xfId="1" applyNumberFormat="1" applyFont="1" applyFill="1" applyBorder="1"/>
    <xf numFmtId="164" fontId="16" fillId="5" borderId="3" xfId="1" applyNumberFormat="1" applyFont="1" applyFill="1" applyBorder="1"/>
    <xf numFmtId="164" fontId="10" fillId="6" borderId="4" xfId="1" applyNumberFormat="1" applyFont="1" applyFill="1" applyBorder="1"/>
    <xf numFmtId="0" fontId="4" fillId="6" borderId="9" xfId="0" applyFont="1" applyFill="1" applyBorder="1"/>
    <xf numFmtId="164" fontId="16" fillId="6" borderId="0" xfId="0" applyNumberFormat="1" applyFont="1" applyFill="1"/>
    <xf numFmtId="16" fontId="17" fillId="12" borderId="0" xfId="0" applyNumberFormat="1" applyFont="1" applyFill="1"/>
    <xf numFmtId="0" fontId="12" fillId="12" borderId="0" xfId="0" applyFont="1" applyFill="1"/>
    <xf numFmtId="164" fontId="18" fillId="12" borderId="0" xfId="1" applyNumberFormat="1" applyFont="1" applyFill="1" applyBorder="1"/>
    <xf numFmtId="164" fontId="19" fillId="12" borderId="0" xfId="1" applyNumberFormat="1" applyFont="1" applyFill="1"/>
    <xf numFmtId="0" fontId="4" fillId="12" borderId="0" xfId="0" applyFont="1" applyFill="1" applyBorder="1"/>
    <xf numFmtId="164" fontId="20" fillId="12" borderId="0" xfId="1" applyNumberFormat="1" applyFont="1" applyFill="1" applyBorder="1"/>
    <xf numFmtId="164" fontId="20" fillId="12" borderId="3" xfId="1" applyNumberFormat="1" applyFont="1" applyFill="1" applyBorder="1"/>
    <xf numFmtId="164" fontId="27" fillId="12" borderId="0" xfId="1" applyNumberFormat="1" applyFont="1" applyFill="1"/>
    <xf numFmtId="0" fontId="17" fillId="12" borderId="0" xfId="0" applyFont="1" applyFill="1"/>
    <xf numFmtId="164" fontId="13" fillId="12" borderId="3" xfId="1" applyNumberFormat="1" applyFont="1" applyFill="1" applyBorder="1"/>
    <xf numFmtId="164" fontId="13" fillId="9" borderId="4" xfId="1" applyNumberFormat="1" applyFont="1" applyFill="1" applyBorder="1"/>
    <xf numFmtId="164" fontId="19" fillId="12" borderId="0" xfId="1" applyNumberFormat="1" applyFont="1" applyFill="1" applyBorder="1"/>
    <xf numFmtId="0" fontId="29" fillId="0" borderId="0" xfId="0" applyFont="1"/>
    <xf numFmtId="165" fontId="0" fillId="0" borderId="0" xfId="0" applyNumberFormat="1"/>
    <xf numFmtId="0" fontId="30" fillId="12" borderId="0" xfId="0" applyFont="1" applyFill="1"/>
    <xf numFmtId="0" fontId="28" fillId="0" borderId="0" xfId="0" applyFont="1"/>
    <xf numFmtId="165" fontId="31" fillId="0" borderId="0" xfId="0" applyNumberFormat="1" applyFont="1"/>
    <xf numFmtId="16" fontId="4" fillId="0" borderId="0" xfId="0" applyNumberFormat="1" applyFont="1"/>
    <xf numFmtId="0" fontId="10" fillId="13" borderId="0" xfId="0" applyFont="1" applyFill="1"/>
    <xf numFmtId="164" fontId="19" fillId="13" borderId="2" xfId="1" applyNumberFormat="1" applyFont="1" applyFill="1" applyBorder="1"/>
    <xf numFmtId="0" fontId="4" fillId="14" borderId="14" xfId="0" applyFont="1" applyFill="1" applyBorder="1"/>
    <xf numFmtId="164" fontId="4" fillId="14" borderId="3" xfId="1" applyNumberFormat="1" applyFont="1" applyFill="1" applyBorder="1"/>
    <xf numFmtId="0" fontId="4" fillId="15" borderId="15" xfId="0" applyFont="1" applyFill="1" applyBorder="1"/>
    <xf numFmtId="164" fontId="4" fillId="15" borderId="8" xfId="1" applyNumberFormat="1" applyFont="1" applyFill="1" applyBorder="1"/>
    <xf numFmtId="0" fontId="10" fillId="14" borderId="0" xfId="0" applyFont="1" applyFill="1" applyBorder="1"/>
    <xf numFmtId="0" fontId="10" fillId="16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EBF1D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156B-374B-4152-BBB5-A93C37716AB4}">
  <dimension ref="A1:AB41"/>
  <sheetViews>
    <sheetView tabSelected="1" topLeftCell="D1" zoomScale="80" zoomScaleNormal="80" workbookViewId="0">
      <selection activeCell="N10" sqref="N10"/>
    </sheetView>
  </sheetViews>
  <sheetFormatPr defaultRowHeight="14.75" x14ac:dyDescent="0.75"/>
  <cols>
    <col min="1" max="1" width="12.36328125" customWidth="1"/>
    <col min="4" max="4" width="1.6328125" customWidth="1"/>
  </cols>
  <sheetData>
    <row r="1" spans="1:28" ht="21" x14ac:dyDescent="1">
      <c r="A1" s="1" t="s">
        <v>0</v>
      </c>
      <c r="B1" s="1"/>
      <c r="C1" s="1"/>
      <c r="D1" s="1"/>
      <c r="E1" s="1"/>
      <c r="F1" s="1"/>
      <c r="G1" s="2"/>
      <c r="H1" s="3"/>
      <c r="I1" s="4" t="s">
        <v>1</v>
      </c>
      <c r="J1" s="5" t="s">
        <v>1</v>
      </c>
      <c r="K1" s="6" t="s">
        <v>2</v>
      </c>
      <c r="L1" s="7"/>
      <c r="M1" s="8"/>
      <c r="N1" s="7"/>
      <c r="O1" s="8"/>
      <c r="P1" s="4" t="s">
        <v>3</v>
      </c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9"/>
    </row>
    <row r="2" spans="1:28" ht="18.5" x14ac:dyDescent="0.9">
      <c r="A2" s="9"/>
      <c r="B2" s="10"/>
      <c r="C2" s="11" t="s">
        <v>4</v>
      </c>
      <c r="D2" s="12"/>
      <c r="E2" s="12" t="s">
        <v>5</v>
      </c>
      <c r="F2" s="13"/>
      <c r="G2" s="14"/>
      <c r="H2" s="15"/>
      <c r="I2" s="4" t="s">
        <v>6</v>
      </c>
      <c r="J2" s="16" t="s">
        <v>7</v>
      </c>
      <c r="K2" s="6" t="s">
        <v>8</v>
      </c>
      <c r="L2" s="17"/>
      <c r="M2" s="8"/>
      <c r="N2" s="17"/>
      <c r="O2" s="4" t="s">
        <v>9</v>
      </c>
      <c r="P2" s="4" t="s">
        <v>10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8.5" x14ac:dyDescent="0.9">
      <c r="A3" s="9"/>
      <c r="B3" s="18"/>
      <c r="C3" s="19" t="s">
        <v>11</v>
      </c>
      <c r="D3" s="20" t="s">
        <v>12</v>
      </c>
      <c r="E3" s="20" t="s">
        <v>11</v>
      </c>
      <c r="F3" s="4" t="s">
        <v>13</v>
      </c>
      <c r="G3" s="4"/>
      <c r="H3" s="21"/>
      <c r="I3" s="4" t="s">
        <v>14</v>
      </c>
      <c r="J3" s="16" t="s">
        <v>14</v>
      </c>
      <c r="K3" s="6" t="s">
        <v>15</v>
      </c>
      <c r="L3" s="22" t="s">
        <v>16</v>
      </c>
      <c r="M3" s="23" t="s">
        <v>17</v>
      </c>
      <c r="N3" s="16" t="s">
        <v>18</v>
      </c>
      <c r="O3" s="4" t="s">
        <v>19</v>
      </c>
      <c r="P3" s="4" t="s">
        <v>20</v>
      </c>
      <c r="Q3" s="15"/>
      <c r="R3" s="4" t="s">
        <v>21</v>
      </c>
      <c r="S3" s="8"/>
      <c r="T3" s="15"/>
      <c r="U3" s="8"/>
      <c r="V3" s="4" t="s">
        <v>22</v>
      </c>
      <c r="W3" s="8"/>
      <c r="X3" s="8"/>
      <c r="Y3" s="15"/>
      <c r="Z3" s="4" t="s">
        <v>23</v>
      </c>
      <c r="AA3" s="8"/>
      <c r="AB3" s="9"/>
    </row>
    <row r="4" spans="1:28" ht="19.25" thickBot="1" x14ac:dyDescent="1.05">
      <c r="A4" s="9"/>
      <c r="B4" s="18"/>
      <c r="C4" s="24" t="s">
        <v>24</v>
      </c>
      <c r="D4" s="25"/>
      <c r="E4" s="25" t="s">
        <v>25</v>
      </c>
      <c r="F4" s="4" t="s">
        <v>26</v>
      </c>
      <c r="G4" s="4" t="s">
        <v>27</v>
      </c>
      <c r="H4" s="21"/>
      <c r="I4" s="4" t="s">
        <v>12</v>
      </c>
      <c r="J4" s="16"/>
      <c r="K4" s="6"/>
      <c r="L4" s="16" t="s">
        <v>28</v>
      </c>
      <c r="M4" s="4" t="s">
        <v>29</v>
      </c>
      <c r="N4" s="16" t="s">
        <v>30</v>
      </c>
      <c r="O4" s="4" t="s">
        <v>31</v>
      </c>
      <c r="P4" s="4" t="s">
        <v>32</v>
      </c>
      <c r="Q4" s="21"/>
      <c r="R4" s="4" t="s">
        <v>33</v>
      </c>
      <c r="S4" s="4" t="s">
        <v>34</v>
      </c>
      <c r="T4" s="21" t="s">
        <v>35</v>
      </c>
      <c r="U4" s="4" t="s">
        <v>36</v>
      </c>
      <c r="V4" s="4" t="s">
        <v>33</v>
      </c>
      <c r="W4" s="4" t="s">
        <v>34</v>
      </c>
      <c r="X4" s="4" t="s">
        <v>37</v>
      </c>
      <c r="Y4" s="21" t="s">
        <v>35</v>
      </c>
      <c r="Z4" s="16" t="s">
        <v>38</v>
      </c>
      <c r="AA4" s="4" t="s">
        <v>89</v>
      </c>
      <c r="AB4" s="26"/>
    </row>
    <row r="5" spans="1:28" ht="19.25" thickBot="1" x14ac:dyDescent="1.05">
      <c r="A5" s="9"/>
      <c r="B5" s="27"/>
      <c r="C5" s="28" t="s">
        <v>39</v>
      </c>
      <c r="D5" s="28"/>
      <c r="E5" s="29"/>
      <c r="F5" s="30" t="s">
        <v>39</v>
      </c>
      <c r="G5" s="31"/>
      <c r="H5" s="32" t="s">
        <v>40</v>
      </c>
      <c r="I5" s="4" t="s">
        <v>41</v>
      </c>
      <c r="J5" s="33" t="s">
        <v>42</v>
      </c>
      <c r="K5" s="6" t="s">
        <v>2</v>
      </c>
      <c r="L5" s="33" t="s">
        <v>43</v>
      </c>
      <c r="M5" s="4" t="s">
        <v>12</v>
      </c>
      <c r="N5" s="33"/>
      <c r="O5" s="4"/>
      <c r="P5" s="4" t="s">
        <v>44</v>
      </c>
      <c r="Q5" s="21"/>
      <c r="R5" s="4"/>
      <c r="S5" s="4"/>
      <c r="T5" s="21"/>
      <c r="U5" s="4"/>
      <c r="V5" s="4"/>
      <c r="W5" s="4"/>
      <c r="X5" s="4"/>
      <c r="Y5" s="21"/>
      <c r="Z5" s="16"/>
      <c r="AA5" s="4"/>
      <c r="AB5" s="26"/>
    </row>
    <row r="6" spans="1:28" ht="18.5" x14ac:dyDescent="0.9">
      <c r="A6" s="9"/>
      <c r="B6" s="34">
        <v>2012</v>
      </c>
      <c r="C6" s="35">
        <v>9.0999999999999998E-2</v>
      </c>
      <c r="D6" s="36"/>
      <c r="E6" s="14"/>
      <c r="F6" s="37">
        <v>7.1999999999999995E-2</v>
      </c>
      <c r="G6" s="37">
        <v>0.16</v>
      </c>
      <c r="H6" s="37">
        <v>0.13200000000000001</v>
      </c>
      <c r="I6" s="37">
        <v>0.108</v>
      </c>
      <c r="J6" s="37">
        <v>0.16500000000000001</v>
      </c>
      <c r="K6" s="38">
        <v>0.02</v>
      </c>
      <c r="L6" s="37"/>
      <c r="M6" s="37"/>
      <c r="N6" s="37">
        <v>0.17699999999999999</v>
      </c>
      <c r="O6" s="37">
        <v>0.17799999999999999</v>
      </c>
      <c r="P6" s="153" t="s">
        <v>100</v>
      </c>
      <c r="Q6" s="40">
        <v>2012</v>
      </c>
      <c r="R6" s="39"/>
      <c r="S6" s="39"/>
      <c r="T6" s="41"/>
      <c r="U6" s="37">
        <v>0.115</v>
      </c>
      <c r="V6" s="37">
        <v>0.109</v>
      </c>
      <c r="W6" s="37">
        <v>9.2999999999999999E-2</v>
      </c>
      <c r="X6" s="37">
        <v>7.5999999999999998E-2</v>
      </c>
      <c r="Y6" s="42"/>
      <c r="Z6" s="122">
        <v>0.112</v>
      </c>
      <c r="AA6" s="9"/>
      <c r="AB6" s="9"/>
    </row>
    <row r="7" spans="1:28" ht="18.5" x14ac:dyDescent="0.9">
      <c r="A7" s="9"/>
      <c r="B7" s="34">
        <v>2013</v>
      </c>
      <c r="C7" s="35">
        <v>0.22</v>
      </c>
      <c r="D7" s="36"/>
      <c r="E7" s="14"/>
      <c r="F7" s="37">
        <v>0.128</v>
      </c>
      <c r="G7" s="37">
        <v>0.32400000000000001</v>
      </c>
      <c r="H7" s="37">
        <v>0.40899999999999997</v>
      </c>
      <c r="I7" s="37">
        <v>0.28599999999999998</v>
      </c>
      <c r="J7" s="37">
        <v>0.161</v>
      </c>
      <c r="K7" s="43">
        <v>-6.4000000000000001E-2</v>
      </c>
      <c r="L7" s="37">
        <v>0.157</v>
      </c>
      <c r="M7" s="37"/>
      <c r="N7" s="37">
        <v>0.312</v>
      </c>
      <c r="O7" s="37">
        <v>0.191</v>
      </c>
      <c r="P7" s="159" t="s">
        <v>101</v>
      </c>
      <c r="Q7" s="40">
        <v>2013</v>
      </c>
      <c r="R7" s="39"/>
      <c r="S7" s="39"/>
      <c r="T7" s="41"/>
      <c r="U7" s="37">
        <v>0.22</v>
      </c>
      <c r="V7" s="37">
        <v>0.16800000000000001</v>
      </c>
      <c r="W7" s="37">
        <v>0.13</v>
      </c>
      <c r="X7" s="37">
        <v>8.3000000000000004E-2</v>
      </c>
      <c r="Y7" s="42"/>
      <c r="Z7" s="122">
        <v>0.36499999999999999</v>
      </c>
      <c r="AA7" s="9"/>
      <c r="AB7" s="9"/>
    </row>
    <row r="8" spans="1:28" ht="18.5" x14ac:dyDescent="0.9">
      <c r="A8" s="9"/>
      <c r="B8" s="34">
        <v>2014</v>
      </c>
      <c r="C8" s="35">
        <v>0.13600000000000001</v>
      </c>
      <c r="D8" s="36"/>
      <c r="E8" s="14"/>
      <c r="F8" s="37">
        <v>0.106</v>
      </c>
      <c r="G8" s="37">
        <v>0.13700000000000001</v>
      </c>
      <c r="H8" s="37">
        <v>0.14399999999999999</v>
      </c>
      <c r="I8" s="37">
        <v>0.14199999999999999</v>
      </c>
      <c r="J8" s="37">
        <v>1.4999999999999999E-2</v>
      </c>
      <c r="K8" s="43">
        <v>-8.5000000000000006E-2</v>
      </c>
      <c r="L8" s="37">
        <v>7.0999999999999994E-2</v>
      </c>
      <c r="M8" s="37">
        <v>0.11600000000000001</v>
      </c>
      <c r="N8" s="37">
        <v>0.158</v>
      </c>
      <c r="O8" s="37">
        <v>0.111</v>
      </c>
      <c r="P8" s="160" t="s">
        <v>102</v>
      </c>
      <c r="Q8" s="40">
        <v>2014</v>
      </c>
      <c r="R8" s="44">
        <v>-1E-3</v>
      </c>
      <c r="S8" s="37">
        <v>0</v>
      </c>
      <c r="T8" s="45">
        <v>-5.0000000000000001E-3</v>
      </c>
      <c r="U8" s="37">
        <v>0.107</v>
      </c>
      <c r="V8" s="37">
        <v>9.1999999999999998E-2</v>
      </c>
      <c r="W8" s="37">
        <v>8.5999999999999993E-2</v>
      </c>
      <c r="X8" s="37">
        <v>7.6999999999999999E-2</v>
      </c>
      <c r="Y8" s="42"/>
      <c r="Z8" s="122">
        <v>0.04</v>
      </c>
      <c r="AA8" s="9"/>
      <c r="AB8" s="9"/>
    </row>
    <row r="9" spans="1:28" ht="18.5" x14ac:dyDescent="0.9">
      <c r="A9" s="9"/>
      <c r="B9" s="34">
        <v>2015</v>
      </c>
      <c r="C9" s="35">
        <v>6.5000000000000002E-2</v>
      </c>
      <c r="D9" s="36"/>
      <c r="E9" s="14"/>
      <c r="F9" s="44">
        <v>-8.3000000000000004E-2</v>
      </c>
      <c r="G9" s="46">
        <v>1.4E-2</v>
      </c>
      <c r="H9" s="37">
        <v>4.8000000000000001E-2</v>
      </c>
      <c r="I9" s="37">
        <v>0.129</v>
      </c>
      <c r="J9" s="44">
        <v>-9.4E-2</v>
      </c>
      <c r="K9" s="43">
        <v>-0.16300000000000001</v>
      </c>
      <c r="L9" s="37">
        <v>3.9E-2</v>
      </c>
      <c r="M9" s="37">
        <v>0.109</v>
      </c>
      <c r="N9" s="37">
        <v>0.20200000000000001</v>
      </c>
      <c r="O9" s="37">
        <v>0.18</v>
      </c>
      <c r="P9" s="152">
        <v>44398</v>
      </c>
      <c r="Q9" s="40">
        <v>2015</v>
      </c>
      <c r="R9" s="37">
        <v>4.9000000000000002E-2</v>
      </c>
      <c r="S9" s="37">
        <v>1.9E-2</v>
      </c>
      <c r="T9" s="42">
        <v>8.9999999999999993E-3</v>
      </c>
      <c r="U9" s="37">
        <v>2.1000000000000001E-2</v>
      </c>
      <c r="V9" s="37">
        <v>0.02</v>
      </c>
      <c r="W9" s="37">
        <v>2.1000000000000001E-2</v>
      </c>
      <c r="X9" s="37">
        <v>2.5999999999999999E-2</v>
      </c>
      <c r="Y9" s="42">
        <v>3.1E-2</v>
      </c>
      <c r="Z9" s="122">
        <v>0.126</v>
      </c>
      <c r="AA9" s="9"/>
      <c r="AB9" s="9"/>
    </row>
    <row r="10" spans="1:28" ht="18.5" x14ac:dyDescent="0.9">
      <c r="A10" s="9"/>
      <c r="B10" s="34">
        <v>2016</v>
      </c>
      <c r="C10" s="35">
        <v>0.08</v>
      </c>
      <c r="D10" s="36"/>
      <c r="E10" s="36">
        <v>7.4999999999999997E-2</v>
      </c>
      <c r="F10" s="37">
        <v>0.21099999999999999</v>
      </c>
      <c r="G10" s="37">
        <v>0.12</v>
      </c>
      <c r="H10" s="37">
        <v>7.4999999999999997E-2</v>
      </c>
      <c r="I10" s="37">
        <v>0.04</v>
      </c>
      <c r="J10" s="37">
        <v>0.156</v>
      </c>
      <c r="K10" s="38">
        <v>2.8000000000000001E-2</v>
      </c>
      <c r="L10" s="37">
        <v>6.7000000000000004E-2</v>
      </c>
      <c r="M10" s="37">
        <v>1E-3</v>
      </c>
      <c r="N10" s="44">
        <v>-1E-3</v>
      </c>
      <c r="O10" s="44">
        <v>-6.4000000000000001E-2</v>
      </c>
      <c r="P10" s="47"/>
      <c r="Q10" s="40">
        <v>2016</v>
      </c>
      <c r="R10" s="46">
        <v>8.2000000000000003E-2</v>
      </c>
      <c r="S10" s="46">
        <v>7.0000000000000007E-2</v>
      </c>
      <c r="T10" s="48">
        <v>6.4000000000000001E-2</v>
      </c>
      <c r="U10" s="46">
        <v>0.108</v>
      </c>
      <c r="V10" s="46">
        <v>8.6999999999999994E-2</v>
      </c>
      <c r="W10" s="46">
        <v>7.2999999999999995E-2</v>
      </c>
      <c r="X10" s="46">
        <v>5.6000000000000001E-2</v>
      </c>
      <c r="Y10" s="48">
        <v>3.3000000000000002E-2</v>
      </c>
      <c r="Z10" s="123">
        <v>2.5999999999999999E-2</v>
      </c>
      <c r="AA10" s="49"/>
      <c r="AB10" s="49"/>
    </row>
    <row r="11" spans="1:28" ht="18.5" x14ac:dyDescent="0.9">
      <c r="A11" s="9"/>
      <c r="B11" s="34">
        <v>2017</v>
      </c>
      <c r="C11" s="35">
        <v>9.1999999999999998E-2</v>
      </c>
      <c r="D11" s="36"/>
      <c r="E11" s="36">
        <v>8.8999999999999996E-2</v>
      </c>
      <c r="F11" s="50">
        <v>9.0999999999999998E-2</v>
      </c>
      <c r="G11" s="50">
        <v>0.218</v>
      </c>
      <c r="H11" s="50">
        <v>0.27900000000000003</v>
      </c>
      <c r="I11" s="50">
        <v>0.11600000000000001</v>
      </c>
      <c r="J11" s="37">
        <v>0.22500000000000001</v>
      </c>
      <c r="K11" s="38">
        <v>8.1000000000000003E-2</v>
      </c>
      <c r="L11" s="37">
        <v>7.9000000000000001E-2</v>
      </c>
      <c r="M11" s="37">
        <v>0.109</v>
      </c>
      <c r="N11" s="37">
        <v>0.188</v>
      </c>
      <c r="O11" s="37">
        <v>0.23</v>
      </c>
      <c r="P11" s="39"/>
      <c r="Q11" s="40">
        <v>2017</v>
      </c>
      <c r="R11" s="37">
        <v>0.11600000000000001</v>
      </c>
      <c r="S11" s="37">
        <v>5.2999999999999999E-2</v>
      </c>
      <c r="T11" s="42">
        <v>3.3000000000000002E-2</v>
      </c>
      <c r="U11" s="37">
        <v>0.13500000000000001</v>
      </c>
      <c r="V11" s="37">
        <v>0.112</v>
      </c>
      <c r="W11" s="37">
        <v>8.5999999999999993E-2</v>
      </c>
      <c r="X11" s="37">
        <v>5.8999999999999997E-2</v>
      </c>
      <c r="Y11" s="42">
        <v>3.5000000000000003E-2</v>
      </c>
      <c r="Z11" s="122">
        <v>0.152</v>
      </c>
      <c r="AA11" s="9"/>
      <c r="AB11" s="9"/>
    </row>
    <row r="12" spans="1:28" ht="18.5" x14ac:dyDescent="0.9">
      <c r="A12" s="51" t="s">
        <v>12</v>
      </c>
      <c r="B12" s="52">
        <v>2018</v>
      </c>
      <c r="C12" s="53">
        <v>-3.6999999999999998E-2</v>
      </c>
      <c r="D12" s="54"/>
      <c r="E12" s="54">
        <v>-7.0000000000000001E-3</v>
      </c>
      <c r="F12" s="55">
        <v>-8.8999999999999996E-2</v>
      </c>
      <c r="G12" s="55">
        <v>-4.3999999999999997E-2</v>
      </c>
      <c r="H12" s="55">
        <v>-5.2999999999999999E-2</v>
      </c>
      <c r="I12" s="55">
        <v>-3.5000000000000003E-2</v>
      </c>
      <c r="J12" s="55">
        <v>-0.126</v>
      </c>
      <c r="K12" s="56">
        <v>-7.2999999999999995E-2</v>
      </c>
      <c r="L12" s="55">
        <v>-4.9000000000000002E-2</v>
      </c>
      <c r="M12" s="57">
        <v>3.5000000000000003E-2</v>
      </c>
      <c r="N12" s="57">
        <v>2.8000000000000001E-2</v>
      </c>
      <c r="O12" s="55">
        <v>-8.3000000000000004E-2</v>
      </c>
      <c r="P12" s="58"/>
      <c r="Q12" s="59">
        <v>2018</v>
      </c>
      <c r="R12" s="55">
        <v>-4.2000000000000003E-2</v>
      </c>
      <c r="S12" s="55">
        <v>-2.3E-2</v>
      </c>
      <c r="T12" s="60">
        <v>-1.4999999999999999E-2</v>
      </c>
      <c r="U12" s="55">
        <v>-7.8E-2</v>
      </c>
      <c r="V12" s="55">
        <v>-6.4000000000000001E-2</v>
      </c>
      <c r="W12" s="55">
        <v>-4.4999999999999998E-2</v>
      </c>
      <c r="X12" s="55">
        <v>-2.7E-2</v>
      </c>
      <c r="Y12" s="60">
        <v>-1.4E-2</v>
      </c>
      <c r="Z12" s="124">
        <v>-0.11799999999999999</v>
      </c>
      <c r="AA12" s="58"/>
      <c r="AB12" s="61"/>
    </row>
    <row r="13" spans="1:28" ht="18.5" x14ac:dyDescent="0.9">
      <c r="A13" s="62" t="s">
        <v>12</v>
      </c>
      <c r="B13" s="63">
        <v>2019</v>
      </c>
      <c r="C13" s="64">
        <v>0.104</v>
      </c>
      <c r="D13" s="65"/>
      <c r="E13" s="66">
        <v>0.10199999999999999</v>
      </c>
      <c r="F13" s="67">
        <v>0.22900000000000001</v>
      </c>
      <c r="G13" s="67">
        <v>0.315</v>
      </c>
      <c r="H13" s="67">
        <v>0.35199999999999998</v>
      </c>
      <c r="I13" s="67">
        <v>0.17799999999999999</v>
      </c>
      <c r="J13" s="67">
        <v>0.19</v>
      </c>
      <c r="K13" s="68">
        <v>4.9000000000000002E-2</v>
      </c>
      <c r="L13" s="69">
        <v>0.11600000000000001</v>
      </c>
      <c r="M13" s="67">
        <v>0.127</v>
      </c>
      <c r="N13" s="67">
        <v>0.20499999999999999</v>
      </c>
      <c r="O13" s="67">
        <v>0.14199999999999999</v>
      </c>
      <c r="P13" s="118">
        <v>2.1999999999999999E-2</v>
      </c>
      <c r="Q13" s="71">
        <v>2019</v>
      </c>
      <c r="R13" s="67">
        <v>0.155</v>
      </c>
      <c r="S13" s="67">
        <v>0.105</v>
      </c>
      <c r="T13" s="72">
        <v>0.09</v>
      </c>
      <c r="U13" s="67">
        <v>0.20300000000000001</v>
      </c>
      <c r="V13" s="67">
        <v>0.17</v>
      </c>
      <c r="W13" s="67">
        <v>0.13400000000000001</v>
      </c>
      <c r="X13" s="67">
        <v>0.1</v>
      </c>
      <c r="Y13" s="72">
        <v>6.6000000000000003E-2</v>
      </c>
      <c r="Z13" s="125">
        <v>0.112</v>
      </c>
      <c r="AA13" s="70"/>
      <c r="AB13" s="73" t="s">
        <v>12</v>
      </c>
    </row>
    <row r="14" spans="1:28" ht="18.5" x14ac:dyDescent="0.9">
      <c r="A14" s="74" t="s">
        <v>93</v>
      </c>
      <c r="B14" s="34">
        <v>2020</v>
      </c>
      <c r="C14" s="75">
        <v>2.7E-2</v>
      </c>
      <c r="D14" s="76">
        <v>0</v>
      </c>
      <c r="E14" s="77">
        <v>0.02</v>
      </c>
      <c r="F14" s="117">
        <v>5.6000000000000001E-2</v>
      </c>
      <c r="G14" s="117">
        <v>0.184</v>
      </c>
      <c r="H14" s="117">
        <v>0.44900000000000001</v>
      </c>
      <c r="I14" s="117">
        <v>0.10100000000000001</v>
      </c>
      <c r="J14" s="117">
        <v>0.14299999999999999</v>
      </c>
      <c r="K14" s="117">
        <v>1.7000000000000001E-2</v>
      </c>
      <c r="L14" s="117">
        <v>7.1999999999999995E-2</v>
      </c>
      <c r="M14" s="117">
        <v>7.3999999999999996E-2</v>
      </c>
      <c r="N14" s="117">
        <v>8.6999999999999994E-2</v>
      </c>
      <c r="O14" s="117">
        <v>0.122</v>
      </c>
      <c r="P14" s="119">
        <v>-4.0000000000000001E-3</v>
      </c>
      <c r="Q14" s="40">
        <v>2020</v>
      </c>
      <c r="R14" s="117">
        <v>9.8000000000000004E-2</v>
      </c>
      <c r="S14" s="117">
        <v>9.1999999999999998E-2</v>
      </c>
      <c r="T14" s="120">
        <v>8.7999999999999995E-2</v>
      </c>
      <c r="U14" s="78">
        <v>4.5999999999999999E-2</v>
      </c>
      <c r="V14" s="78">
        <v>4.8000000000000001E-2</v>
      </c>
      <c r="W14" s="78">
        <v>5.0999999999999997E-2</v>
      </c>
      <c r="X14" s="78">
        <v>5.2999999999999999E-2</v>
      </c>
      <c r="Y14" s="79">
        <v>5.0999999999999997E-2</v>
      </c>
      <c r="Z14" s="145">
        <v>-1.7999999999999999E-2</v>
      </c>
      <c r="AA14" s="121">
        <v>3.5000000000000003E-2</v>
      </c>
    </row>
    <row r="15" spans="1:28" ht="18.5" x14ac:dyDescent="0.9">
      <c r="A15" s="135" t="s">
        <v>94</v>
      </c>
      <c r="B15" s="143">
        <v>2021</v>
      </c>
      <c r="C15" s="137">
        <v>5.0999999999999997E-2</v>
      </c>
      <c r="D15" s="136"/>
      <c r="E15" s="137">
        <v>3.7999999999999999E-2</v>
      </c>
      <c r="F15" s="138">
        <v>0.157</v>
      </c>
      <c r="G15" s="138">
        <v>0.14499999999999999</v>
      </c>
      <c r="H15" s="138">
        <v>0.125</v>
      </c>
      <c r="I15" s="138">
        <v>9.7000000000000003E-2</v>
      </c>
      <c r="J15" s="138">
        <v>0.121</v>
      </c>
      <c r="K15" s="138">
        <v>3.5000000000000003E-2</v>
      </c>
      <c r="L15" s="138">
        <v>4.2000000000000003E-2</v>
      </c>
      <c r="M15" s="138">
        <v>4.2000000000000003E-2</v>
      </c>
      <c r="N15" s="138">
        <v>8.6999999999999994E-2</v>
      </c>
      <c r="O15" s="138">
        <v>2.8000000000000001E-2</v>
      </c>
      <c r="P15" s="154">
        <v>3.6999999999999998E-2</v>
      </c>
      <c r="Q15" s="139">
        <v>2021</v>
      </c>
      <c r="R15" s="138">
        <v>6.4000000000000001E-2</v>
      </c>
      <c r="S15" s="138">
        <v>1.0999999999999999E-2</v>
      </c>
      <c r="T15" s="144">
        <v>-8.9999999999999993E-3</v>
      </c>
      <c r="U15" s="140">
        <v>0.13700000000000001</v>
      </c>
      <c r="V15" s="140">
        <v>0.112</v>
      </c>
      <c r="W15" s="140">
        <v>8.4000000000000005E-2</v>
      </c>
      <c r="X15" s="140">
        <v>5.5E-2</v>
      </c>
      <c r="Y15" s="141">
        <v>2.8000000000000001E-2</v>
      </c>
      <c r="Z15" s="146">
        <v>8.5000000000000006E-2</v>
      </c>
      <c r="AA15" s="142">
        <v>7.0999999999999994E-2</v>
      </c>
      <c r="AB15" s="80" t="s">
        <v>45</v>
      </c>
    </row>
    <row r="16" spans="1:28" ht="18.5" x14ac:dyDescent="0.9">
      <c r="A16" s="81"/>
      <c r="B16" s="51"/>
      <c r="C16" s="82"/>
      <c r="D16" s="51"/>
      <c r="E16" s="82"/>
      <c r="F16" s="9" t="s">
        <v>97</v>
      </c>
      <c r="G16" s="9"/>
      <c r="H16" s="9"/>
      <c r="I16" s="9"/>
      <c r="J16" s="9"/>
      <c r="K16" s="83"/>
      <c r="L16" s="9"/>
      <c r="M16" s="9"/>
      <c r="N16" s="9"/>
      <c r="O16" s="155" t="s">
        <v>101</v>
      </c>
      <c r="P16" s="156">
        <v>1.7000000000000001E-2</v>
      </c>
      <c r="Q16" s="10"/>
      <c r="R16" s="9" t="s">
        <v>98</v>
      </c>
      <c r="S16" s="84"/>
      <c r="T16" s="85"/>
      <c r="U16" s="9" t="s">
        <v>99</v>
      </c>
      <c r="V16" s="9"/>
      <c r="W16" s="9"/>
      <c r="X16" s="9"/>
      <c r="Y16" s="86"/>
      <c r="Z16" s="84"/>
      <c r="AA16" s="9"/>
      <c r="AB16" s="80" t="s">
        <v>15</v>
      </c>
    </row>
    <row r="17" spans="1:28" ht="18.5" x14ac:dyDescent="0.9">
      <c r="A17" s="87" t="s">
        <v>96</v>
      </c>
      <c r="B17" s="87"/>
      <c r="C17" s="88"/>
      <c r="D17" s="89"/>
      <c r="E17" s="88"/>
      <c r="F17" s="9"/>
      <c r="G17" s="9"/>
      <c r="H17" s="9"/>
      <c r="I17" s="9"/>
      <c r="J17" s="39"/>
      <c r="K17" s="9"/>
      <c r="L17" s="39"/>
      <c r="M17" s="39"/>
      <c r="N17" s="39"/>
      <c r="O17" s="157" t="s">
        <v>103</v>
      </c>
      <c r="P17" s="158">
        <v>3.1E-2</v>
      </c>
      <c r="Q17" s="10"/>
      <c r="R17" s="39"/>
      <c r="S17" s="39"/>
      <c r="T17" s="41"/>
      <c r="U17" s="9" t="s">
        <v>12</v>
      </c>
      <c r="V17" s="9"/>
      <c r="W17" s="9"/>
      <c r="X17" s="9"/>
      <c r="Y17" s="85"/>
      <c r="Z17" s="39"/>
      <c r="AA17" s="39"/>
      <c r="AB17" s="90" t="s">
        <v>46</v>
      </c>
    </row>
    <row r="18" spans="1:28" ht="18.5" x14ac:dyDescent="0.9">
      <c r="A18" s="34" t="s">
        <v>47</v>
      </c>
      <c r="B18" s="91"/>
      <c r="C18" s="92">
        <v>2.7E-2</v>
      </c>
      <c r="D18" s="93"/>
      <c r="E18" s="92">
        <v>0.02</v>
      </c>
      <c r="F18" s="94">
        <v>5.6000000000000001E-2</v>
      </c>
      <c r="G18" s="94">
        <v>0.184</v>
      </c>
      <c r="H18" s="94">
        <v>0.44900000000000001</v>
      </c>
      <c r="I18" s="94">
        <v>0.10100000000000001</v>
      </c>
      <c r="J18" s="94">
        <v>0.14299999999999999</v>
      </c>
      <c r="K18" s="95">
        <v>1.7000000000000001E-2</v>
      </c>
      <c r="L18" s="94">
        <v>7.1999999999999995E-2</v>
      </c>
      <c r="M18" s="94">
        <v>7.3999999999999996E-2</v>
      </c>
      <c r="N18" s="94">
        <v>8.6999999999999994E-2</v>
      </c>
      <c r="O18" s="94">
        <v>0.122</v>
      </c>
      <c r="P18" s="134">
        <v>-4.0000000000000001E-3</v>
      </c>
      <c r="Q18" s="40" t="s">
        <v>47</v>
      </c>
      <c r="R18" s="94">
        <v>9.8000000000000004E-2</v>
      </c>
      <c r="S18" s="94">
        <v>9.1999999999999998E-2</v>
      </c>
      <c r="T18" s="94">
        <v>8.7999999999999995E-2</v>
      </c>
      <c r="U18" s="94">
        <v>4.5999999999999999E-2</v>
      </c>
      <c r="V18" s="94">
        <v>4.8000000000000001E-2</v>
      </c>
      <c r="W18" s="94">
        <v>5.0999999999999997E-2</v>
      </c>
      <c r="X18" s="94">
        <v>5.2999999999999999E-2</v>
      </c>
      <c r="Y18" s="94">
        <v>5.0999999999999997E-2</v>
      </c>
      <c r="Z18" s="127">
        <v>-1.7999999999999999E-2</v>
      </c>
      <c r="AA18" s="126">
        <v>3.5000000000000003E-2</v>
      </c>
      <c r="AB18" s="96">
        <v>1.7000000000000001E-2</v>
      </c>
    </row>
    <row r="19" spans="1:28" ht="18.5" x14ac:dyDescent="0.9">
      <c r="A19" s="34" t="s">
        <v>48</v>
      </c>
      <c r="B19" s="91"/>
      <c r="C19" s="92">
        <f>(C14+C13)/2</f>
        <v>6.5500000000000003E-2</v>
      </c>
      <c r="D19" s="36"/>
      <c r="E19" s="92">
        <f>(E14+E13)/2</f>
        <v>6.0999999999999999E-2</v>
      </c>
      <c r="F19" s="128">
        <f>(F14+F13)/2</f>
        <v>0.14250000000000002</v>
      </c>
      <c r="G19" s="128">
        <f t="shared" ref="G19:O19" si="0">(G14+G13)/2</f>
        <v>0.2495</v>
      </c>
      <c r="H19" s="128">
        <f t="shared" si="0"/>
        <v>0.40049999999999997</v>
      </c>
      <c r="I19" s="128">
        <f t="shared" si="0"/>
        <v>0.13950000000000001</v>
      </c>
      <c r="J19" s="128">
        <f t="shared" si="0"/>
        <v>0.16649999999999998</v>
      </c>
      <c r="K19" s="128">
        <f t="shared" si="0"/>
        <v>3.3000000000000002E-2</v>
      </c>
      <c r="L19" s="128">
        <f t="shared" si="0"/>
        <v>9.4E-2</v>
      </c>
      <c r="M19" s="128">
        <f t="shared" si="0"/>
        <v>0.10050000000000001</v>
      </c>
      <c r="N19" s="128">
        <f t="shared" si="0"/>
        <v>0.14599999999999999</v>
      </c>
      <c r="O19" s="128">
        <f t="shared" si="0"/>
        <v>0.13200000000000001</v>
      </c>
      <c r="P19" s="97"/>
      <c r="Q19" s="40" t="s">
        <v>48</v>
      </c>
      <c r="R19" s="128">
        <f t="shared" ref="R19:Y19" si="1">(R14+R13)/2</f>
        <v>0.1265</v>
      </c>
      <c r="S19" s="128">
        <f t="shared" si="1"/>
        <v>9.8500000000000004E-2</v>
      </c>
      <c r="T19" s="128">
        <f t="shared" si="1"/>
        <v>8.8999999999999996E-2</v>
      </c>
      <c r="U19" s="128">
        <f t="shared" si="1"/>
        <v>0.1245</v>
      </c>
      <c r="V19" s="128">
        <f t="shared" si="1"/>
        <v>0.10900000000000001</v>
      </c>
      <c r="W19" s="128">
        <f t="shared" si="1"/>
        <v>9.2499999999999999E-2</v>
      </c>
      <c r="X19" s="128">
        <f t="shared" si="1"/>
        <v>7.6499999999999999E-2</v>
      </c>
      <c r="Y19" s="128">
        <f t="shared" si="1"/>
        <v>5.8499999999999996E-2</v>
      </c>
      <c r="Z19" s="128">
        <v>4.7E-2</v>
      </c>
      <c r="AB19" s="130">
        <v>-2E-3</v>
      </c>
    </row>
    <row r="20" spans="1:28" ht="18.5" x14ac:dyDescent="0.9">
      <c r="A20" s="34" t="s">
        <v>49</v>
      </c>
      <c r="B20" s="91"/>
      <c r="C20" s="92">
        <f>(C12+C13+C14)/3</f>
        <v>3.1333333333333331E-2</v>
      </c>
      <c r="D20" s="36"/>
      <c r="E20" s="92">
        <f>(E12+E13+E14)/3</f>
        <v>3.833333333333333E-2</v>
      </c>
      <c r="F20" s="128">
        <f>(F12+F13+F14)/3</f>
        <v>6.533333333333334E-2</v>
      </c>
      <c r="G20" s="128">
        <f t="shared" ref="G20:O20" si="2">(G12+G13+G14)/3</f>
        <v>0.15166666666666667</v>
      </c>
      <c r="H20" s="128">
        <f t="shared" si="2"/>
        <v>0.24933333333333332</v>
      </c>
      <c r="I20" s="128">
        <f t="shared" si="2"/>
        <v>8.1333333333333327E-2</v>
      </c>
      <c r="J20" s="128">
        <f t="shared" si="2"/>
        <v>6.8999999999999992E-2</v>
      </c>
      <c r="K20" s="129">
        <f t="shared" si="2"/>
        <v>-2.3333333333333309E-3</v>
      </c>
      <c r="L20" s="128">
        <f t="shared" si="2"/>
        <v>4.6333333333333337E-2</v>
      </c>
      <c r="M20" s="128">
        <f t="shared" si="2"/>
        <v>7.8666666666666663E-2</v>
      </c>
      <c r="N20" s="128">
        <f t="shared" si="2"/>
        <v>0.10666666666666665</v>
      </c>
      <c r="O20" s="128">
        <f t="shared" si="2"/>
        <v>6.0333333333333329E-2</v>
      </c>
      <c r="P20" s="50"/>
      <c r="Q20" s="40" t="s">
        <v>49</v>
      </c>
      <c r="R20" s="128">
        <f t="shared" ref="R20:Y20" si="3">(R12+R13+R14)/3</f>
        <v>7.0333333333333331E-2</v>
      </c>
      <c r="S20" s="128">
        <f t="shared" si="3"/>
        <v>5.7999999999999996E-2</v>
      </c>
      <c r="T20" s="128">
        <f t="shared" si="3"/>
        <v>5.4333333333333324E-2</v>
      </c>
      <c r="U20" s="128">
        <f t="shared" si="3"/>
        <v>5.6999999999999995E-2</v>
      </c>
      <c r="V20" s="128">
        <f t="shared" si="3"/>
        <v>5.1333333333333342E-2</v>
      </c>
      <c r="W20" s="128">
        <f t="shared" si="3"/>
        <v>4.6666666666666669E-2</v>
      </c>
      <c r="X20" s="128">
        <f t="shared" si="3"/>
        <v>4.2000000000000003E-2</v>
      </c>
      <c r="Y20" s="128">
        <f t="shared" si="3"/>
        <v>3.4333333333333334E-2</v>
      </c>
      <c r="Z20" s="129">
        <f>-80%/100</f>
        <v>-8.0000000000000002E-3</v>
      </c>
      <c r="AA20" s="37"/>
      <c r="AB20" s="96">
        <v>1.9573426411736206E-2</v>
      </c>
    </row>
    <row r="21" spans="1:28" ht="18.5" x14ac:dyDescent="0.9">
      <c r="A21" s="34" t="s">
        <v>50</v>
      </c>
      <c r="B21" s="91"/>
      <c r="C21" s="92">
        <f>SUM(C10:C14)/5</f>
        <v>5.3200000000000004E-2</v>
      </c>
      <c r="D21" s="36"/>
      <c r="E21" s="92">
        <f t="shared" ref="E21:O21" si="4">SUM(E10:E14)/5</f>
        <v>5.5799999999999995E-2</v>
      </c>
      <c r="F21" s="128">
        <f t="shared" si="4"/>
        <v>9.9599999999999994E-2</v>
      </c>
      <c r="G21" s="128">
        <f t="shared" si="4"/>
        <v>0.15859999999999999</v>
      </c>
      <c r="H21" s="128">
        <f t="shared" si="4"/>
        <v>0.22040000000000001</v>
      </c>
      <c r="I21" s="128">
        <f t="shared" si="4"/>
        <v>0.08</v>
      </c>
      <c r="J21" s="128">
        <f t="shared" si="4"/>
        <v>0.1176</v>
      </c>
      <c r="K21" s="128">
        <f t="shared" si="4"/>
        <v>2.0400000000000001E-2</v>
      </c>
      <c r="L21" s="128">
        <f t="shared" si="4"/>
        <v>5.7000000000000009E-2</v>
      </c>
      <c r="M21" s="128">
        <f t="shared" si="4"/>
        <v>6.9200000000000012E-2</v>
      </c>
      <c r="N21" s="128">
        <f t="shared" si="4"/>
        <v>0.1014</v>
      </c>
      <c r="O21" s="128">
        <f t="shared" si="4"/>
        <v>6.9399999999999989E-2</v>
      </c>
      <c r="P21" s="128">
        <v>1.7999999999999999E-2</v>
      </c>
      <c r="Q21" s="40" t="s">
        <v>50</v>
      </c>
      <c r="R21" s="128">
        <f t="shared" ref="R21:Y21" si="5">SUM(R10:R14)/5</f>
        <v>8.1800000000000012E-2</v>
      </c>
      <c r="S21" s="128">
        <f t="shared" si="5"/>
        <v>5.9400000000000008E-2</v>
      </c>
      <c r="T21" s="128">
        <f t="shared" si="5"/>
        <v>5.2000000000000005E-2</v>
      </c>
      <c r="U21" s="128">
        <f t="shared" si="5"/>
        <v>8.2799999999999999E-2</v>
      </c>
      <c r="V21" s="128">
        <f t="shared" si="5"/>
        <v>7.060000000000001E-2</v>
      </c>
      <c r="W21" s="128">
        <f t="shared" si="5"/>
        <v>5.9799999999999999E-2</v>
      </c>
      <c r="X21" s="128">
        <f t="shared" si="5"/>
        <v>4.82E-2</v>
      </c>
      <c r="Y21" s="128">
        <f t="shared" si="5"/>
        <v>3.4200000000000001E-2</v>
      </c>
      <c r="Z21" s="128">
        <v>3.1E-2</v>
      </c>
      <c r="AA21" s="122"/>
      <c r="AB21" s="95">
        <f>SUM(K10:K14)/5</f>
        <v>2.0400000000000001E-2</v>
      </c>
    </row>
    <row r="22" spans="1:28" ht="18.5" x14ac:dyDescent="0.9">
      <c r="A22" s="34" t="s">
        <v>51</v>
      </c>
      <c r="B22" s="91"/>
      <c r="C22" s="92">
        <f>SUM(C7:C14)/8</f>
        <v>8.5874999999999993E-2</v>
      </c>
      <c r="D22" s="36"/>
      <c r="E22" s="36"/>
      <c r="F22" s="128">
        <f t="shared" ref="F22:L22" si="6">SUM(F7:F14)/8</f>
        <v>8.1125000000000003E-2</v>
      </c>
      <c r="G22" s="128">
        <f t="shared" si="6"/>
        <v>0.15849999999999997</v>
      </c>
      <c r="H22" s="128">
        <f t="shared" si="6"/>
        <v>0.21287500000000001</v>
      </c>
      <c r="I22" s="128">
        <f t="shared" si="6"/>
        <v>0.11962499999999998</v>
      </c>
      <c r="J22" s="128">
        <f t="shared" si="6"/>
        <v>8.3749999999999991E-2</v>
      </c>
      <c r="K22" s="129">
        <f t="shared" si="6"/>
        <v>-2.6250000000000002E-2</v>
      </c>
      <c r="L22" s="128">
        <f t="shared" si="6"/>
        <v>6.8999999999999992E-2</v>
      </c>
      <c r="N22" s="128">
        <f>SUM(N7:N14)/8</f>
        <v>0.14737500000000001</v>
      </c>
      <c r="O22" s="128">
        <f>SUM(O7:O14)/8</f>
        <v>0.10362500000000001</v>
      </c>
      <c r="P22" s="50"/>
      <c r="Q22" s="40" t="s">
        <v>51</v>
      </c>
      <c r="R22" s="50" t="s">
        <v>12</v>
      </c>
      <c r="S22" s="50" t="s">
        <v>12</v>
      </c>
      <c r="T22" s="98" t="s">
        <v>12</v>
      </c>
      <c r="U22" s="128">
        <f>SUM(U7:U14)/8</f>
        <v>9.5250000000000001E-2</v>
      </c>
      <c r="V22" s="128">
        <f>SUM(V7:V14)/8</f>
        <v>7.9125000000000001E-2</v>
      </c>
      <c r="W22" s="128">
        <f>SUM(W7:W14)/8</f>
        <v>6.7000000000000004E-2</v>
      </c>
      <c r="X22" s="128">
        <f>SUM(X7:X14)/8</f>
        <v>5.3374999999999999E-2</v>
      </c>
      <c r="Y22" s="128">
        <f>SUM(Y7:Y14)/8</f>
        <v>2.5250000000000002E-2</v>
      </c>
      <c r="Z22" s="128">
        <v>9.8000000000000004E-2</v>
      </c>
      <c r="AA22" s="132"/>
      <c r="AB22" s="131">
        <f>SUM(K8:K14)/8</f>
        <v>-1.8250000000000002E-2</v>
      </c>
    </row>
    <row r="23" spans="1:28" ht="18.5" x14ac:dyDescent="0.9">
      <c r="A23" s="34" t="s">
        <v>91</v>
      </c>
      <c r="B23" s="13"/>
      <c r="C23" s="92">
        <f>SUM(C6:C14)/9</f>
        <v>8.6444444444444435E-2</v>
      </c>
      <c r="D23" s="13"/>
      <c r="E23" s="13"/>
      <c r="F23" s="128">
        <f t="shared" ref="F23:L23" si="7">SUM(F6:F14)/9</f>
        <v>8.0111111111111105E-2</v>
      </c>
      <c r="G23" s="128">
        <f t="shared" si="7"/>
        <v>0.15866666666666665</v>
      </c>
      <c r="H23" s="128">
        <f t="shared" si="7"/>
        <v>0.2038888888888889</v>
      </c>
      <c r="I23" s="128">
        <f t="shared" si="7"/>
        <v>0.11833333333333333</v>
      </c>
      <c r="J23" s="128">
        <f t="shared" si="7"/>
        <v>9.2777777777777778E-2</v>
      </c>
      <c r="K23" s="129">
        <f t="shared" si="7"/>
        <v>-2.1111111111111112E-2</v>
      </c>
      <c r="L23" s="128">
        <f t="shared" si="7"/>
        <v>6.1333333333333323E-2</v>
      </c>
      <c r="N23" s="128">
        <f>SUM(N6:N14)/9</f>
        <v>0.15066666666666667</v>
      </c>
      <c r="O23" s="128">
        <f>SUM(O6:O14)/9</f>
        <v>0.11188888888888887</v>
      </c>
      <c r="P23" s="9"/>
      <c r="Q23" s="99" t="s">
        <v>92</v>
      </c>
      <c r="R23" s="9"/>
      <c r="S23" s="9"/>
      <c r="T23" s="9"/>
      <c r="U23" s="128">
        <f>SUM(U6:U14)/9</f>
        <v>9.7444444444444472E-2</v>
      </c>
      <c r="V23" s="128">
        <f t="shared" ref="V23:X23" si="8">SUM(V6:V14)/9</f>
        <v>8.2444444444444459E-2</v>
      </c>
      <c r="W23" s="128">
        <f t="shared" si="8"/>
        <v>6.9888888888888903E-2</v>
      </c>
      <c r="X23" s="128">
        <f t="shared" si="8"/>
        <v>5.5888888888888891E-2</v>
      </c>
      <c r="Y23" s="85"/>
      <c r="Z23" s="128">
        <v>0.08</v>
      </c>
      <c r="AA23" s="133"/>
      <c r="AB23" s="131">
        <f>SUM(K6:K14)/10</f>
        <v>-1.9E-2</v>
      </c>
    </row>
    <row r="24" spans="1:28" x14ac:dyDescent="0.75">
      <c r="A24" s="100" t="s">
        <v>90</v>
      </c>
      <c r="B24" s="101"/>
      <c r="C24" s="101"/>
      <c r="D24" s="102"/>
      <c r="E24" s="103" t="s">
        <v>12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4"/>
      <c r="AB24" s="105"/>
    </row>
    <row r="25" spans="1:28" x14ac:dyDescent="0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9"/>
      <c r="Z25" s="9"/>
      <c r="AA25" s="9"/>
      <c r="AB25" s="9"/>
    </row>
    <row r="26" spans="1:28" x14ac:dyDescent="0.75">
      <c r="A26" s="26" t="s">
        <v>52</v>
      </c>
      <c r="B26" s="9"/>
      <c r="C26" s="50"/>
      <c r="D26" s="50"/>
      <c r="E26" s="50"/>
      <c r="F26" s="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9"/>
      <c r="Z26" s="9"/>
      <c r="AA26" s="9"/>
      <c r="AB26" s="9"/>
    </row>
    <row r="27" spans="1:28" x14ac:dyDescent="0.75">
      <c r="A27" s="106" t="s">
        <v>53</v>
      </c>
      <c r="B27" s="9" t="s">
        <v>87</v>
      </c>
      <c r="C27" s="50"/>
      <c r="D27" s="50"/>
      <c r="E27" s="50"/>
      <c r="F27" s="9"/>
      <c r="G27" s="39"/>
      <c r="H27" s="39"/>
      <c r="I27" s="39"/>
      <c r="J27" s="39"/>
      <c r="K27" s="39"/>
      <c r="L27" s="39"/>
      <c r="M27" s="39"/>
      <c r="N27" s="39"/>
      <c r="O27" s="39"/>
      <c r="P27" s="107" t="s">
        <v>54</v>
      </c>
      <c r="Q27" s="108"/>
      <c r="R27" s="108"/>
      <c r="S27" s="108"/>
      <c r="T27" s="108"/>
      <c r="U27" s="108"/>
      <c r="V27" s="108"/>
      <c r="W27" s="108"/>
      <c r="X27" s="107" t="s">
        <v>55</v>
      </c>
      <c r="Y27" s="9"/>
      <c r="Z27" s="9"/>
      <c r="AA27" s="9"/>
      <c r="AB27" s="9"/>
    </row>
    <row r="28" spans="1:28" x14ac:dyDescent="0.75">
      <c r="A28" s="106" t="s">
        <v>53</v>
      </c>
      <c r="B28" s="9" t="s">
        <v>12</v>
      </c>
      <c r="C28" s="50" t="s">
        <v>56</v>
      </c>
      <c r="D28" s="50"/>
      <c r="E28" s="50"/>
      <c r="F28" s="9"/>
      <c r="G28" s="39"/>
      <c r="H28" s="39"/>
      <c r="I28" s="39"/>
      <c r="J28" s="39"/>
      <c r="K28" s="39"/>
      <c r="L28" s="39"/>
      <c r="M28" s="39"/>
      <c r="N28" s="39"/>
      <c r="O28" s="39"/>
      <c r="P28" s="107">
        <v>1</v>
      </c>
      <c r="Q28" s="109" t="s">
        <v>57</v>
      </c>
      <c r="R28" s="39"/>
      <c r="S28" s="39"/>
      <c r="T28" s="39"/>
      <c r="U28" s="39"/>
      <c r="V28" s="39"/>
      <c r="W28" s="39"/>
      <c r="X28" s="110" t="s">
        <v>58</v>
      </c>
      <c r="Y28" s="9"/>
      <c r="Z28" s="9"/>
      <c r="AA28" s="9"/>
      <c r="AB28" s="9"/>
    </row>
    <row r="29" spans="1:28" x14ac:dyDescent="0.75">
      <c r="A29" s="106" t="s">
        <v>53</v>
      </c>
      <c r="B29" s="9" t="s">
        <v>59</v>
      </c>
      <c r="C29" s="50"/>
      <c r="D29" s="50"/>
      <c r="E29" s="50"/>
      <c r="F29" s="9"/>
      <c r="G29" s="39"/>
      <c r="H29" s="39"/>
      <c r="I29" s="39"/>
      <c r="J29" s="39"/>
      <c r="K29" s="39"/>
      <c r="L29" s="39"/>
      <c r="M29" s="39"/>
      <c r="N29" s="39"/>
      <c r="O29" s="39"/>
      <c r="P29" s="107">
        <v>2</v>
      </c>
      <c r="Q29" s="39" t="s">
        <v>60</v>
      </c>
      <c r="R29" s="39"/>
      <c r="S29" s="39"/>
      <c r="T29" s="39"/>
      <c r="U29" s="39"/>
      <c r="V29" s="39"/>
      <c r="W29" s="39"/>
      <c r="X29" s="110" t="s">
        <v>61</v>
      </c>
      <c r="Y29" s="9"/>
      <c r="Z29" s="9"/>
      <c r="AA29" s="9"/>
      <c r="AB29" s="9"/>
    </row>
    <row r="30" spans="1:28" x14ac:dyDescent="0.75">
      <c r="A30" s="106" t="s">
        <v>53</v>
      </c>
      <c r="B30" s="9" t="s">
        <v>62</v>
      </c>
      <c r="C30" s="50"/>
      <c r="D30" s="50"/>
      <c r="E30" s="50"/>
      <c r="F30" s="9"/>
      <c r="G30" s="39"/>
      <c r="H30" s="39"/>
      <c r="I30" s="39"/>
      <c r="J30" s="39"/>
      <c r="K30" s="39"/>
      <c r="L30" s="39"/>
      <c r="M30" s="39"/>
      <c r="N30" s="39"/>
      <c r="O30" s="39"/>
      <c r="P30" s="107">
        <v>3</v>
      </c>
      <c r="Q30" s="39" t="s">
        <v>63</v>
      </c>
      <c r="R30" s="39"/>
      <c r="S30" s="39"/>
      <c r="T30" s="39"/>
      <c r="U30" s="39"/>
      <c r="V30" s="39"/>
      <c r="W30" s="39"/>
      <c r="X30" s="110" t="s">
        <v>64</v>
      </c>
      <c r="Y30" s="9"/>
      <c r="Z30" s="9"/>
      <c r="AA30" s="9"/>
      <c r="AB30" s="9"/>
    </row>
    <row r="31" spans="1:28" x14ac:dyDescent="0.75">
      <c r="A31" s="106" t="s">
        <v>53</v>
      </c>
      <c r="B31" s="9" t="s">
        <v>65</v>
      </c>
      <c r="C31" s="50"/>
      <c r="D31" s="50"/>
      <c r="E31" s="50"/>
      <c r="F31" s="9"/>
      <c r="G31" s="39"/>
      <c r="H31" s="39"/>
      <c r="I31" s="39"/>
      <c r="J31" s="39"/>
      <c r="K31" s="39"/>
      <c r="L31" s="39"/>
      <c r="M31" s="39"/>
      <c r="N31" s="39"/>
      <c r="O31" s="39"/>
      <c r="P31" s="107">
        <v>4</v>
      </c>
      <c r="Q31" s="39" t="s">
        <v>66</v>
      </c>
      <c r="R31" s="39"/>
      <c r="S31" s="39"/>
      <c r="T31" s="39"/>
      <c r="U31" s="39"/>
      <c r="V31" s="39"/>
      <c r="W31" s="39"/>
      <c r="X31" s="110" t="s">
        <v>67</v>
      </c>
      <c r="Y31" s="9"/>
      <c r="Z31" s="9"/>
      <c r="AA31" s="9"/>
      <c r="AB31" s="9"/>
    </row>
    <row r="32" spans="1:28" x14ac:dyDescent="0.75">
      <c r="A32" s="106" t="s">
        <v>53</v>
      </c>
      <c r="B32" s="9" t="s">
        <v>68</v>
      </c>
      <c r="C32" s="50"/>
      <c r="D32" s="50"/>
      <c r="E32" s="50"/>
      <c r="F32" s="9"/>
      <c r="G32" s="39"/>
      <c r="H32" s="39"/>
      <c r="I32" s="39"/>
      <c r="J32" s="39"/>
      <c r="K32" s="39"/>
      <c r="L32" s="39"/>
      <c r="M32" s="39"/>
      <c r="N32" s="39"/>
      <c r="O32" s="39"/>
      <c r="P32" s="107">
        <v>5</v>
      </c>
      <c r="Q32" s="39" t="s">
        <v>69</v>
      </c>
      <c r="R32" s="39"/>
      <c r="S32" s="39"/>
      <c r="T32" s="39"/>
      <c r="U32" s="39"/>
      <c r="V32" s="39"/>
      <c r="W32" s="39"/>
      <c r="X32" s="110" t="s">
        <v>70</v>
      </c>
      <c r="Y32" s="9"/>
      <c r="Z32" s="9"/>
      <c r="AA32" s="9"/>
      <c r="AB32" s="9"/>
    </row>
    <row r="33" spans="1:28" x14ac:dyDescent="0.75">
      <c r="A33" s="106" t="s">
        <v>53</v>
      </c>
      <c r="B33" s="9" t="s">
        <v>88</v>
      </c>
      <c r="C33" s="50"/>
      <c r="D33" s="50"/>
      <c r="E33" s="50"/>
      <c r="F33" s="9"/>
      <c r="G33" s="39"/>
      <c r="H33" s="39"/>
      <c r="I33" s="39"/>
      <c r="J33" s="39"/>
      <c r="K33" s="39"/>
      <c r="L33" s="39"/>
      <c r="M33" s="39"/>
      <c r="N33" s="39"/>
      <c r="O33" s="39"/>
      <c r="P33" s="107">
        <v>6</v>
      </c>
      <c r="Q33" s="39" t="s">
        <v>71</v>
      </c>
      <c r="R33" s="39"/>
      <c r="S33" s="39"/>
      <c r="T33" s="39"/>
      <c r="U33" s="39"/>
      <c r="V33" s="39"/>
      <c r="W33" s="39"/>
      <c r="X33" s="110" t="s">
        <v>72</v>
      </c>
      <c r="Y33" s="9"/>
      <c r="Z33" s="9"/>
      <c r="AA33" s="9"/>
      <c r="AB33" s="9"/>
    </row>
    <row r="34" spans="1:28" x14ac:dyDescent="0.75">
      <c r="A34" s="9"/>
      <c r="B34" s="9"/>
      <c r="C34" s="50"/>
      <c r="D34" s="50"/>
      <c r="E34" s="50"/>
      <c r="F34" s="9"/>
      <c r="G34" s="39"/>
      <c r="H34" s="39"/>
      <c r="I34" s="39"/>
      <c r="J34" s="39"/>
      <c r="K34" s="39"/>
      <c r="L34" s="39"/>
      <c r="M34" s="39"/>
      <c r="N34" s="39"/>
      <c r="O34" s="39"/>
      <c r="P34" s="107">
        <v>7</v>
      </c>
      <c r="Q34" s="39" t="s">
        <v>73</v>
      </c>
      <c r="R34" s="39"/>
      <c r="S34" s="39"/>
      <c r="T34" s="39"/>
      <c r="U34" s="39"/>
      <c r="V34" s="39"/>
      <c r="W34" s="39"/>
      <c r="X34" s="110" t="s">
        <v>74</v>
      </c>
      <c r="Y34" s="9"/>
      <c r="Z34" s="9"/>
      <c r="AA34" s="9"/>
      <c r="AB34" s="9"/>
    </row>
    <row r="35" spans="1:28" x14ac:dyDescent="0.75">
      <c r="A35" s="107" t="s">
        <v>75</v>
      </c>
      <c r="B35" s="107">
        <v>1</v>
      </c>
      <c r="C35" s="107">
        <v>2</v>
      </c>
      <c r="D35" s="107" t="s">
        <v>12</v>
      </c>
      <c r="E35" s="107">
        <v>3</v>
      </c>
      <c r="F35" s="107">
        <v>4</v>
      </c>
      <c r="G35" s="107">
        <v>5</v>
      </c>
      <c r="H35" s="107">
        <v>6</v>
      </c>
      <c r="I35" s="107">
        <v>7</v>
      </c>
      <c r="J35" s="107">
        <v>8</v>
      </c>
      <c r="K35" s="107">
        <v>9</v>
      </c>
      <c r="L35" s="107">
        <v>10</v>
      </c>
      <c r="M35" s="107">
        <v>11</v>
      </c>
      <c r="N35" s="107">
        <v>12</v>
      </c>
      <c r="O35" s="39"/>
      <c r="P35" s="107">
        <v>8</v>
      </c>
      <c r="Q35" s="39" t="s">
        <v>76</v>
      </c>
      <c r="R35" s="39"/>
      <c r="S35" s="39"/>
      <c r="T35" s="39"/>
      <c r="U35" s="39"/>
      <c r="V35" s="39"/>
      <c r="W35" s="39"/>
      <c r="X35" s="110" t="s">
        <v>77</v>
      </c>
      <c r="Y35" s="9"/>
      <c r="Z35" s="9"/>
      <c r="AA35" s="9"/>
      <c r="AB35" s="9"/>
    </row>
    <row r="36" spans="1:28" x14ac:dyDescent="0.75">
      <c r="A36" s="107" t="s">
        <v>78</v>
      </c>
      <c r="B36" s="107" t="s">
        <v>15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39"/>
      <c r="P36" s="107">
        <v>9</v>
      </c>
      <c r="Q36" s="39" t="s">
        <v>79</v>
      </c>
      <c r="R36" s="39"/>
      <c r="S36" s="39"/>
      <c r="T36" s="39"/>
      <c r="U36" s="39"/>
      <c r="V36" s="39"/>
      <c r="W36" s="39"/>
      <c r="X36" s="110" t="s">
        <v>80</v>
      </c>
      <c r="Y36" s="9"/>
      <c r="Z36" s="9"/>
      <c r="AA36" s="9"/>
      <c r="AB36" s="9"/>
    </row>
    <row r="37" spans="1:28" x14ac:dyDescent="0.75">
      <c r="A37" s="108"/>
      <c r="B37" s="107" t="s">
        <v>58</v>
      </c>
      <c r="C37" s="107" t="s">
        <v>61</v>
      </c>
      <c r="D37" s="111"/>
      <c r="E37" s="107" t="s">
        <v>64</v>
      </c>
      <c r="F37" s="107" t="s">
        <v>67</v>
      </c>
      <c r="G37" s="112" t="s">
        <v>70</v>
      </c>
      <c r="H37" s="107" t="s">
        <v>72</v>
      </c>
      <c r="I37" s="107" t="s">
        <v>74</v>
      </c>
      <c r="J37" s="107" t="s">
        <v>77</v>
      </c>
      <c r="K37" s="107" t="s">
        <v>80</v>
      </c>
      <c r="L37" s="107" t="s">
        <v>81</v>
      </c>
      <c r="M37" s="107" t="s">
        <v>82</v>
      </c>
      <c r="N37" s="107" t="s">
        <v>83</v>
      </c>
      <c r="O37" s="39"/>
      <c r="P37" s="113">
        <v>10</v>
      </c>
      <c r="Q37" s="39" t="s">
        <v>84</v>
      </c>
      <c r="R37" s="39"/>
      <c r="S37" s="39"/>
      <c r="T37" s="39"/>
      <c r="U37" s="39"/>
      <c r="V37" s="39"/>
      <c r="W37" s="39"/>
      <c r="X37" s="110" t="s">
        <v>81</v>
      </c>
      <c r="Y37" s="9"/>
      <c r="Z37" s="9"/>
      <c r="AA37" s="9"/>
      <c r="AB37" s="9"/>
    </row>
    <row r="38" spans="1:28" x14ac:dyDescent="0.75">
      <c r="A38" s="114">
        <v>2018</v>
      </c>
      <c r="B38" s="47">
        <v>-15.9</v>
      </c>
      <c r="C38" s="47">
        <v>-1.5</v>
      </c>
      <c r="D38" s="47">
        <v>-0.6</v>
      </c>
      <c r="E38" s="47">
        <v>-0.6</v>
      </c>
      <c r="F38" s="47">
        <v>-2.8</v>
      </c>
      <c r="G38" s="47">
        <v>-1.9</v>
      </c>
      <c r="H38" s="47">
        <v>-6</v>
      </c>
      <c r="I38" s="47">
        <v>-4.4000000000000004</v>
      </c>
      <c r="J38" s="47">
        <v>-2.9</v>
      </c>
      <c r="K38" s="39">
        <v>0.8</v>
      </c>
      <c r="L38" s="47">
        <v>-9.1999999999999993</v>
      </c>
      <c r="M38" s="47">
        <v>-6.4</v>
      </c>
      <c r="N38" s="47">
        <v>-7.3</v>
      </c>
      <c r="O38" s="39"/>
      <c r="P38" s="107">
        <v>11</v>
      </c>
      <c r="Q38" s="39" t="s">
        <v>85</v>
      </c>
      <c r="R38" s="39"/>
      <c r="S38" s="39"/>
      <c r="T38" s="39"/>
      <c r="U38" s="39"/>
      <c r="V38" s="39"/>
      <c r="W38" s="39"/>
      <c r="X38" s="110" t="s">
        <v>82</v>
      </c>
      <c r="Y38" s="9"/>
      <c r="Z38" s="9"/>
      <c r="AA38" s="9"/>
      <c r="AB38" s="9"/>
    </row>
    <row r="39" spans="1:28" x14ac:dyDescent="0.75">
      <c r="A39" s="115">
        <v>2019</v>
      </c>
      <c r="B39" s="10">
        <v>12.1</v>
      </c>
      <c r="C39" s="10">
        <v>3.8</v>
      </c>
      <c r="D39" s="10"/>
      <c r="E39" s="10">
        <v>0.7</v>
      </c>
      <c r="F39" s="10">
        <v>8.4</v>
      </c>
      <c r="G39" s="10">
        <v>12.6</v>
      </c>
      <c r="H39" s="10">
        <v>13.1</v>
      </c>
      <c r="I39" s="10">
        <v>10.8</v>
      </c>
      <c r="J39" s="10">
        <v>8.5</v>
      </c>
      <c r="K39" s="10">
        <v>20.5</v>
      </c>
      <c r="L39" s="10">
        <v>6.5</v>
      </c>
      <c r="M39" s="10">
        <v>10.3</v>
      </c>
      <c r="N39" s="10">
        <v>11.9</v>
      </c>
      <c r="O39" s="39"/>
      <c r="P39" s="107">
        <v>12</v>
      </c>
      <c r="Q39" s="39" t="s">
        <v>86</v>
      </c>
      <c r="R39" s="39"/>
      <c r="S39" s="39"/>
      <c r="T39" s="39"/>
      <c r="U39" s="39"/>
      <c r="V39" s="39"/>
      <c r="W39" s="39"/>
      <c r="X39" s="110" t="s">
        <v>83</v>
      </c>
      <c r="Y39" s="9"/>
      <c r="Z39" s="9"/>
      <c r="AA39" s="9"/>
      <c r="AB39" s="9"/>
    </row>
    <row r="40" spans="1:28" x14ac:dyDescent="0.75">
      <c r="A40" s="114">
        <v>2020</v>
      </c>
      <c r="B40" s="113">
        <v>14.2</v>
      </c>
      <c r="C40" s="113">
        <v>5.8</v>
      </c>
      <c r="D40" s="39"/>
      <c r="E40" s="107">
        <v>2.9</v>
      </c>
      <c r="F40" s="113">
        <v>7.9</v>
      </c>
      <c r="G40" s="113">
        <v>9</v>
      </c>
      <c r="H40" s="113">
        <v>8.6999999999999993</v>
      </c>
      <c r="I40" s="116">
        <v>7.5</v>
      </c>
      <c r="J40" s="116">
        <v>7.3</v>
      </c>
      <c r="K40" s="116">
        <v>16.600000000000001</v>
      </c>
      <c r="L40" s="113">
        <v>2.1</v>
      </c>
      <c r="M40" s="113">
        <v>5.5</v>
      </c>
      <c r="N40" s="113">
        <v>3.4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9"/>
      <c r="Z40" s="9"/>
      <c r="AA40" s="9"/>
      <c r="AB40" s="9"/>
    </row>
    <row r="41" spans="1:28" x14ac:dyDescent="0.75">
      <c r="A41" s="147" t="s">
        <v>95</v>
      </c>
      <c r="B41">
        <v>0</v>
      </c>
      <c r="C41" s="150">
        <v>-4.9000000000000004</v>
      </c>
      <c r="E41" s="149">
        <v>-1.7</v>
      </c>
      <c r="F41" s="151">
        <v>-9</v>
      </c>
      <c r="G41">
        <v>3.7</v>
      </c>
      <c r="H41">
        <v>7.9</v>
      </c>
      <c r="I41">
        <v>4.9000000000000004</v>
      </c>
      <c r="J41">
        <v>1.9</v>
      </c>
      <c r="K41">
        <v>11.5</v>
      </c>
      <c r="L41" s="148">
        <v>7</v>
      </c>
      <c r="M41">
        <v>4.8</v>
      </c>
      <c r="N41">
        <v>4.8</v>
      </c>
    </row>
  </sheetData>
  <sheetProtection algorithmName="SHA-512" hashValue="za6L4hLX4lDT31ysTv9Fz0UeO5pPyYI7A5kMZ0YF4KGPjoc2e66s/CQoxpw8DIvzojaKvopHzMZkafNqUXopDw==" saltValue="H0oULPD7CguUEHl3WMZ/vQ==" spinCount="100000" sheet="1" objects="1" scenarios="1"/>
  <pageMargins left="0.7" right="0.7" top="0.75" bottom="0.75" header="0.3" footer="0.3"/>
  <pageSetup scale="89" orientation="landscape" horizontalDpi="4294967294" verticalDpi="0" r:id="rId1"/>
  <rowBreaks count="1" manualBreakCount="1">
    <brk id="24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Burchnall</dc:creator>
  <cp:lastModifiedBy>Grant Burchnall</cp:lastModifiedBy>
  <cp:lastPrinted>2021-07-01T18:27:02Z</cp:lastPrinted>
  <dcterms:created xsi:type="dcterms:W3CDTF">2020-10-24T21:28:16Z</dcterms:created>
  <dcterms:modified xsi:type="dcterms:W3CDTF">2021-08-22T20:22:39Z</dcterms:modified>
</cp:coreProperties>
</file>